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ml.chartshapes+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ml.chartshape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19815" windowHeight="7395" firstSheet="3" activeTab="5"/>
  </bookViews>
  <sheets>
    <sheet name="الارقام القياسية للمخرجات" sheetId="1" r:id="rId1"/>
    <sheet name="نسب المساهمة السنوية للمخرجات" sheetId="3" r:id="rId2"/>
    <sheet name="الارقام القياسية للمدخلات" sheetId="4" r:id="rId3"/>
    <sheet name="نسبة المساهمة السنوي للمدخلات" sheetId="6" r:id="rId4"/>
    <sheet name="الارقام القياسية للكمية الانتاج" sheetId="7" r:id="rId5"/>
    <sheet name="نسبة المساهمة السنوي للكميات" sheetId="9" r:id="rId6"/>
  </sheets>
  <definedNames>
    <definedName name="OLE_LINK1" localSheetId="0">'الارقام القياسية للمخرجات'!$E$11</definedName>
    <definedName name="OLE_LINK3" localSheetId="0">'الارقام القياسية للمخرجات'!#REF!</definedName>
    <definedName name="_xlnm.Print_Area" localSheetId="4">'الارقام القياسية للكمية الانتاج'!$A$2:$F$28</definedName>
    <definedName name="_xlnm.Print_Area" localSheetId="0">'الارقام القياسية للمخرجات'!$A$1:$H$28</definedName>
    <definedName name="_xlnm.Print_Area" localSheetId="3">'نسبة المساهمة السنوي للمدخلات'!$A$1:$H$28</definedName>
  </definedNames>
  <calcPr calcId="124519"/>
</workbook>
</file>

<file path=xl/calcChain.xml><?xml version="1.0" encoding="utf-8"?>
<calcChain xmlns="http://schemas.openxmlformats.org/spreadsheetml/2006/main">
  <c r="F10" i="4"/>
  <c r="F10" i="1"/>
  <c r="G10"/>
  <c r="G28" s="1"/>
  <c r="F11"/>
  <c r="F12"/>
  <c r="G12"/>
  <c r="F13"/>
  <c r="I13" s="1"/>
  <c r="G13"/>
  <c r="F14"/>
  <c r="I14" s="1"/>
  <c r="G14"/>
  <c r="F15"/>
  <c r="I15" s="1"/>
  <c r="G15"/>
  <c r="F16"/>
  <c r="I16" s="1"/>
  <c r="G16"/>
  <c r="F17"/>
  <c r="I17" s="1"/>
  <c r="G17"/>
  <c r="F18"/>
  <c r="I18" s="1"/>
  <c r="G18"/>
  <c r="F19"/>
  <c r="I19" s="1"/>
  <c r="G19"/>
  <c r="F20"/>
  <c r="G20"/>
  <c r="F21"/>
  <c r="I27" s="1"/>
  <c r="G21"/>
  <c r="F22"/>
  <c r="G22"/>
  <c r="F23"/>
  <c r="G23"/>
  <c r="F24"/>
  <c r="G24"/>
  <c r="F25"/>
  <c r="G25"/>
  <c r="F26"/>
  <c r="G26"/>
  <c r="F27"/>
  <c r="G27"/>
  <c r="F28"/>
  <c r="I28" s="1"/>
  <c r="F10" i="9"/>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G10" i="7"/>
  <c r="F10"/>
  <c r="F11"/>
  <c r="G12"/>
  <c r="F12"/>
  <c r="I12" s="1"/>
  <c r="G13"/>
  <c r="F13"/>
  <c r="I13" s="1"/>
  <c r="G14"/>
  <c r="F14"/>
  <c r="I14" s="1"/>
  <c r="G15"/>
  <c r="F15"/>
  <c r="I15" s="1"/>
  <c r="G16"/>
  <c r="F16"/>
  <c r="I16" s="1"/>
  <c r="G17"/>
  <c r="F17"/>
  <c r="I17" s="1"/>
  <c r="G18"/>
  <c r="F18"/>
  <c r="I18" s="1"/>
  <c r="G19"/>
  <c r="F19"/>
  <c r="I19" s="1"/>
  <c r="G20"/>
  <c r="F20"/>
  <c r="I20" s="1"/>
  <c r="G21"/>
  <c r="F21"/>
  <c r="I27" s="1"/>
  <c r="G22"/>
  <c r="F22"/>
  <c r="G23"/>
  <c r="F23"/>
  <c r="G24"/>
  <c r="F24"/>
  <c r="G25"/>
  <c r="F25"/>
  <c r="G26"/>
  <c r="F26"/>
  <c r="G27"/>
  <c r="F27"/>
  <c r="F28"/>
  <c r="I28" s="1"/>
  <c r="F10" i="6"/>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G10" i="4"/>
  <c r="F11"/>
  <c r="G12"/>
  <c r="F12"/>
  <c r="I12" s="1"/>
  <c r="G13"/>
  <c r="F13"/>
  <c r="I13" s="1"/>
  <c r="G14"/>
  <c r="F14"/>
  <c r="I14" s="1"/>
  <c r="G15"/>
  <c r="F15"/>
  <c r="I15" s="1"/>
  <c r="G16"/>
  <c r="F16"/>
  <c r="I16" s="1"/>
  <c r="G17"/>
  <c r="F17"/>
  <c r="I17" s="1"/>
  <c r="G18"/>
  <c r="F18"/>
  <c r="I18" s="1"/>
  <c r="G19"/>
  <c r="F19"/>
  <c r="I19" s="1"/>
  <c r="G20"/>
  <c r="F20"/>
  <c r="I20" s="1"/>
  <c r="G21"/>
  <c r="F21"/>
  <c r="I27" s="1"/>
  <c r="G22"/>
  <c r="F22"/>
  <c r="G23"/>
  <c r="F23"/>
  <c r="G24"/>
  <c r="F24"/>
  <c r="G25"/>
  <c r="F25"/>
  <c r="G26"/>
  <c r="F26"/>
  <c r="G27"/>
  <c r="F27"/>
  <c r="F28"/>
  <c r="I28" s="1"/>
  <c r="F28" i="3"/>
  <c r="I28" s="1"/>
  <c r="G27"/>
  <c r="F27"/>
  <c r="G26"/>
  <c r="F26"/>
  <c r="G25"/>
  <c r="F25"/>
  <c r="G24"/>
  <c r="F24"/>
  <c r="G23"/>
  <c r="F23"/>
  <c r="G22"/>
  <c r="F22"/>
  <c r="G21"/>
  <c r="F21"/>
  <c r="I27" s="1"/>
  <c r="G20"/>
  <c r="F20"/>
  <c r="I20" s="1"/>
  <c r="G19"/>
  <c r="F19"/>
  <c r="I19" s="1"/>
  <c r="G18"/>
  <c r="F18"/>
  <c r="I18" s="1"/>
  <c r="G17"/>
  <c r="F17"/>
  <c r="I17" s="1"/>
  <c r="G16"/>
  <c r="F16"/>
  <c r="I16" s="1"/>
  <c r="G15"/>
  <c r="F15"/>
  <c r="I15" s="1"/>
  <c r="G14"/>
  <c r="F14"/>
  <c r="I14" s="1"/>
  <c r="G13"/>
  <c r="F13"/>
  <c r="I13" s="1"/>
  <c r="G12"/>
  <c r="F12"/>
  <c r="I12" s="1"/>
  <c r="G11"/>
  <c r="F11"/>
  <c r="G10"/>
  <c r="F10"/>
  <c r="I20" i="1"/>
  <c r="I12"/>
  <c r="H21" l="1"/>
  <c r="H26"/>
  <c r="H24"/>
  <c r="H22"/>
  <c r="H20"/>
  <c r="H18"/>
  <c r="H16"/>
  <c r="H14"/>
  <c r="H12"/>
  <c r="H10"/>
  <c r="H28" s="1"/>
  <c r="H27"/>
  <c r="H23"/>
  <c r="H19"/>
  <c r="H15"/>
  <c r="H25"/>
  <c r="H17"/>
  <c r="H13"/>
  <c r="G28" i="3"/>
  <c r="H25" s="1"/>
  <c r="G28" i="6"/>
  <c r="H24" s="1"/>
  <c r="G28" i="9"/>
  <c r="H11" s="1"/>
  <c r="G28" i="7"/>
  <c r="H10" s="1"/>
  <c r="H28" s="1"/>
  <c r="G28" i="4"/>
  <c r="H24" s="1"/>
  <c r="H22" i="3" l="1"/>
  <c r="H13"/>
  <c r="H21"/>
  <c r="H12"/>
  <c r="H19"/>
  <c r="H24"/>
  <c r="H17"/>
  <c r="H23"/>
  <c r="H16"/>
  <c r="H27"/>
  <c r="H15"/>
  <c r="H20"/>
  <c r="H18" i="4"/>
  <c r="H23"/>
  <c r="H25"/>
  <c r="H21"/>
  <c r="H10"/>
  <c r="H28" s="1"/>
  <c r="H20"/>
  <c r="H13"/>
  <c r="H10" i="3"/>
  <c r="H26"/>
  <c r="H11"/>
  <c r="H14"/>
  <c r="H18"/>
  <c r="H27" i="4"/>
  <c r="H26" i="9"/>
  <c r="H14" i="7"/>
  <c r="H18"/>
  <c r="H16" i="6"/>
  <c r="H15"/>
  <c r="H23"/>
  <c r="H10"/>
  <c r="H22" i="9"/>
  <c r="H15" i="7"/>
  <c r="H22"/>
  <c r="H21" i="6"/>
  <c r="H18"/>
  <c r="H12"/>
  <c r="H11"/>
  <c r="H19"/>
  <c r="H17"/>
  <c r="H27"/>
  <c r="H26"/>
  <c r="H14"/>
  <c r="H13"/>
  <c r="H25"/>
  <c r="H22"/>
  <c r="H20"/>
  <c r="H19" i="4"/>
  <c r="H17"/>
  <c r="H26"/>
  <c r="H16"/>
  <c r="H12"/>
  <c r="H15"/>
  <c r="H22"/>
  <c r="H14"/>
  <c r="H10" i="9"/>
  <c r="H23"/>
  <c r="H27"/>
  <c r="H12"/>
  <c r="H13"/>
  <c r="H14"/>
  <c r="H15"/>
  <c r="H16"/>
  <c r="H17"/>
  <c r="H18"/>
  <c r="H19"/>
  <c r="H20"/>
  <c r="H21"/>
  <c r="H25"/>
  <c r="H24"/>
  <c r="H25" i="7"/>
  <c r="H19"/>
  <c r="H13"/>
  <c r="H24"/>
  <c r="H21"/>
  <c r="H17"/>
  <c r="H12"/>
  <c r="H27"/>
  <c r="H20"/>
  <c r="H16"/>
  <c r="H26"/>
  <c r="H23"/>
  <c r="H28" i="3" l="1"/>
  <c r="H28" i="6"/>
  <c r="H28" i="9"/>
</calcChain>
</file>

<file path=xl/sharedStrings.xml><?xml version="1.0" encoding="utf-8"?>
<sst xmlns="http://schemas.openxmlformats.org/spreadsheetml/2006/main" count="186" uniqueCount="43">
  <si>
    <t>(100=2012)</t>
  </si>
  <si>
    <t>ت</t>
  </si>
  <si>
    <t xml:space="preserve">القسم </t>
  </si>
  <si>
    <t>الوزن</t>
  </si>
  <si>
    <t>معدل التغير السنوي %</t>
  </si>
  <si>
    <t>المساهمة في نسبة التغير السنوي للرقم القياسي العام</t>
  </si>
  <si>
    <t>المساهمة في نسبة التغير السنوي للرقم القياسي العام %</t>
  </si>
  <si>
    <t>المواد الغذائية</t>
  </si>
  <si>
    <t>المشروبات</t>
  </si>
  <si>
    <t>المنسوجات</t>
  </si>
  <si>
    <t>الملابس ، تهيئة وصبغ الفراء</t>
  </si>
  <si>
    <t>دبغ وتهيئة الجلود ، صناعة حقائب الأمتعة وحقائب اليد والسروج والأعنة والأحذية</t>
  </si>
  <si>
    <t>الورق ومنتجات الورق</t>
  </si>
  <si>
    <t>الطباعة والنشر واستنساخ وسائط الأعلام المسجلة</t>
  </si>
  <si>
    <t>المنتجات النفطية المكررة</t>
  </si>
  <si>
    <t>المواد والمنتجات الكيمياوية</t>
  </si>
  <si>
    <t>منتجات المطاط واللدائن</t>
  </si>
  <si>
    <t>منتجات المعادن اللافلزية الأخرى</t>
  </si>
  <si>
    <t>منتجات المعادن المركبة باستثناء المكائن والمعدات</t>
  </si>
  <si>
    <t>معدات وأجهزة الراديو والتلفزيون والاتصالات</t>
  </si>
  <si>
    <t>صناعة الآلات ذات الإغراض العامة الأخرى</t>
  </si>
  <si>
    <t>صناعة المحركات والمولدات والمحولات الكهربائية وصناعة أجهزة توزيع الكهرباء والتحكم فيها</t>
  </si>
  <si>
    <t>صناعة  تجميع السيارات</t>
  </si>
  <si>
    <t>صناعة الدراجات الهوائية ومركبات العجزة</t>
  </si>
  <si>
    <t>الأثاث وصناعة منتجات غير مصنفة في محل أخر</t>
  </si>
  <si>
    <t>00</t>
  </si>
  <si>
    <t>الرقم القياسي العام</t>
  </si>
  <si>
    <t>(100=2012</t>
  </si>
  <si>
    <t xml:space="preserve">المواد الغذائية </t>
  </si>
  <si>
    <t>الأثاث وصناعة منتجات غير مصنفة في  محل أخر</t>
  </si>
  <si>
    <t>القسم</t>
  </si>
  <si>
    <t>المنتجات الكيماوية</t>
  </si>
  <si>
    <t xml:space="preserve">المنتجات النفطية المكررة </t>
  </si>
  <si>
    <t>الطباعة والنشر واستنساخ وسائط الإعلام المسجلة</t>
  </si>
  <si>
    <t xml:space="preserve">  الرقم القياسي        لسنة    2017</t>
  </si>
  <si>
    <t xml:space="preserve">  الرقم القياسي        لسنة    2018</t>
  </si>
  <si>
    <t xml:space="preserve">الارقام القياسية لاسعار المخرجات حسب اقسام  الصناعات التحويلية لسنة 2019 ومعدلات التغير السنوية  </t>
  </si>
  <si>
    <t xml:space="preserve">  الرقم القياسي        لسنة    2019</t>
  </si>
  <si>
    <t>نسب المساهمة في معدل التغير السنوي للرقم القياسي العام لاسعار المخرجات لسنة 2019</t>
  </si>
  <si>
    <t>الارقام القياسية لاسعار المدخلات حسب اقسام الصناعات التحويلية  لسنة 2019 ومعدلات التغير السنوية</t>
  </si>
  <si>
    <t>نسب المساهمة في معدل التغير السنوي للرقم القياسي العام لاسعار المدخلات لسنة 2019</t>
  </si>
  <si>
    <t xml:space="preserve">الأرقام القياسية لكمية الإنتاج حسب أقسام الصناعات التحويلية لسنة 2019  ومعدلات التغير السنوية </t>
  </si>
  <si>
    <t>نسب المساهمة في معدل التغير السنوي للرقم القياسي العام لكمية الانتاج الصناعي لسنة 2019</t>
  </si>
</sst>
</file>

<file path=xl/styles.xml><?xml version="1.0" encoding="utf-8"?>
<styleSheet xmlns="http://schemas.openxmlformats.org/spreadsheetml/2006/main">
  <numFmts count="2">
    <numFmt numFmtId="164" formatCode="0.000"/>
    <numFmt numFmtId="165" formatCode="0.0"/>
  </numFmts>
  <fonts count="25">
    <font>
      <sz val="10"/>
      <name val="Arial"/>
    </font>
    <font>
      <b/>
      <sz val="8"/>
      <name val="Simplified Arabic"/>
      <family val="1"/>
    </font>
    <font>
      <b/>
      <sz val="11"/>
      <name val="Simplified Arabic"/>
      <family val="1"/>
    </font>
    <font>
      <b/>
      <sz val="12"/>
      <name val="Simplified Arabic"/>
      <family val="1"/>
    </font>
    <font>
      <b/>
      <sz val="10"/>
      <name val="Times New Roman"/>
      <family val="1"/>
    </font>
    <font>
      <sz val="9"/>
      <name val="Simplified Arabic"/>
      <family val="1"/>
    </font>
    <font>
      <sz val="8"/>
      <name val="Simplified Arabic"/>
      <family val="1"/>
    </font>
    <font>
      <sz val="10"/>
      <name val="Arial"/>
      <family val="2"/>
    </font>
    <font>
      <sz val="6"/>
      <name val="Arial"/>
      <family val="2"/>
    </font>
    <font>
      <b/>
      <sz val="10"/>
      <name val="Arial"/>
      <family val="2"/>
    </font>
    <font>
      <b/>
      <sz val="7"/>
      <name val="Simplified Arabic"/>
      <family val="1"/>
    </font>
    <font>
      <b/>
      <sz val="8"/>
      <name val="Arial"/>
      <family val="2"/>
    </font>
    <font>
      <b/>
      <sz val="9"/>
      <name val="Simplified Arabic"/>
      <family val="1"/>
    </font>
    <font>
      <sz val="9"/>
      <name val="Arial"/>
      <family val="2"/>
    </font>
    <font>
      <b/>
      <sz val="11"/>
      <name val="Arial"/>
      <family val="2"/>
    </font>
    <font>
      <sz val="10"/>
      <name val="Arial"/>
    </font>
    <font>
      <sz val="8"/>
      <name val="Arial"/>
      <family val="2"/>
    </font>
    <font>
      <sz val="10"/>
      <name val="Simplified Arabic"/>
      <family val="1"/>
    </font>
    <font>
      <b/>
      <sz val="8"/>
      <color rgb="FF000000"/>
      <name val="Arial"/>
      <family val="2"/>
    </font>
    <font>
      <b/>
      <sz val="12"/>
      <name val="Arial"/>
      <family val="2"/>
    </font>
    <font>
      <b/>
      <sz val="8"/>
      <name val="Simplified Arabic"/>
      <charset val="178"/>
    </font>
    <font>
      <sz val="8"/>
      <name val="Simplified Arabic"/>
      <charset val="178"/>
    </font>
    <font>
      <b/>
      <sz val="7"/>
      <name val="Simplified Arabic"/>
      <charset val="178"/>
    </font>
    <font>
      <b/>
      <sz val="10"/>
      <name val="Arial"/>
    </font>
    <font>
      <b/>
      <sz val="12"/>
      <name val="Simplified Arabic"/>
      <charset val="178"/>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cellStyleXfs>
  <cellXfs count="112">
    <xf numFmtId="0" fontId="0" fillId="0" borderId="0" xfId="0"/>
    <xf numFmtId="49" fontId="1" fillId="0" borderId="0" xfId="0" applyNumberFormat="1" applyFont="1" applyFill="1" applyBorder="1" applyAlignment="1">
      <alignment horizontal="center" vertical="center" readingOrder="2"/>
    </xf>
    <xf numFmtId="0" fontId="3"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wrapText="1"/>
    </xf>
    <xf numFmtId="164" fontId="1" fillId="0"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165" fontId="1" fillId="0" borderId="0"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165" fontId="10"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wrapText="1"/>
    </xf>
    <xf numFmtId="165" fontId="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readingOrder="2"/>
    </xf>
    <xf numFmtId="0" fontId="12" fillId="2" borderId="1" xfId="0" applyFont="1" applyFill="1" applyBorder="1" applyAlignment="1">
      <alignment horizontal="right" wrapText="1" readingOrder="2"/>
    </xf>
    <xf numFmtId="0" fontId="13" fillId="0" borderId="5" xfId="0" applyFont="1" applyFill="1" applyBorder="1" applyAlignment="1">
      <alignment horizontal="center" vertical="center" wrapText="1" readingOrder="2"/>
    </xf>
    <xf numFmtId="0" fontId="13" fillId="0" borderId="1" xfId="0" applyFont="1" applyFill="1" applyBorder="1" applyAlignment="1">
      <alignment horizontal="center" vertical="center" wrapText="1" readingOrder="2"/>
    </xf>
    <xf numFmtId="0" fontId="13" fillId="0" borderId="1" xfId="0" applyFont="1" applyFill="1" applyBorder="1" applyAlignment="1">
      <alignment horizontal="center" vertical="center" wrapText="1" readingOrder="1"/>
    </xf>
    <xf numFmtId="165" fontId="13" fillId="0" borderId="1" xfId="0" applyNumberFormat="1" applyFont="1" applyFill="1" applyBorder="1" applyAlignment="1">
      <alignment horizontal="center" vertical="center" wrapText="1" readingOrder="1"/>
    </xf>
    <xf numFmtId="165" fontId="1" fillId="0" borderId="1" xfId="0" applyNumberFormat="1" applyFont="1" applyFill="1" applyBorder="1" applyAlignment="1">
      <alignment horizontal="center" vertical="center" wrapText="1" readingOrder="1"/>
    </xf>
    <xf numFmtId="165" fontId="1" fillId="0" borderId="5" xfId="0" applyNumberFormat="1" applyFont="1" applyFill="1" applyBorder="1" applyAlignment="1">
      <alignment horizontal="center" vertical="center" wrapText="1" readingOrder="2"/>
    </xf>
    <xf numFmtId="165" fontId="1" fillId="0" borderId="1" xfId="0" applyNumberFormat="1" applyFont="1" applyFill="1" applyBorder="1" applyAlignment="1">
      <alignment horizontal="center" vertical="center"/>
    </xf>
    <xf numFmtId="165" fontId="0" fillId="0" borderId="0" xfId="0" applyNumberFormat="1"/>
    <xf numFmtId="164" fontId="13" fillId="0" borderId="5" xfId="0" applyNumberFormat="1" applyFont="1" applyFill="1" applyBorder="1" applyAlignment="1">
      <alignment horizontal="center" vertical="center" wrapText="1" readingOrder="2"/>
    </xf>
    <xf numFmtId="0" fontId="12" fillId="2" borderId="1" xfId="0" applyFont="1" applyFill="1" applyBorder="1" applyAlignment="1">
      <alignment horizontal="right" vertical="center" wrapText="1" readingOrder="2"/>
    </xf>
    <xf numFmtId="0" fontId="11" fillId="0" borderId="7" xfId="0" applyFont="1" applyBorder="1" applyAlignment="1">
      <alignment horizontal="center" vertical="center" wrapText="1" readingOrder="2"/>
    </xf>
    <xf numFmtId="0" fontId="1" fillId="0" borderId="8" xfId="0" applyFont="1" applyFill="1" applyBorder="1" applyAlignment="1">
      <alignment horizontal="right" vertical="center" readingOrder="2"/>
    </xf>
    <xf numFmtId="0" fontId="13" fillId="0" borderId="5" xfId="0" applyFont="1" applyFill="1" applyBorder="1" applyAlignment="1">
      <alignment horizontal="center" vertical="center" wrapText="1" readingOrder="1"/>
    </xf>
    <xf numFmtId="1" fontId="1" fillId="0" borderId="1" xfId="0" applyNumberFormat="1" applyFont="1" applyFill="1" applyBorder="1" applyAlignment="1">
      <alignment horizontal="center" vertical="center" wrapText="1" readingOrder="1"/>
    </xf>
    <xf numFmtId="0" fontId="0" fillId="0" borderId="0" xfId="0" applyAlignment="1">
      <alignment horizontal="right"/>
    </xf>
    <xf numFmtId="0" fontId="0" fillId="0" borderId="0" xfId="0" applyAlignment="1">
      <alignment vertical="center"/>
    </xf>
    <xf numFmtId="3" fontId="14" fillId="0" borderId="0" xfId="0" applyNumberFormat="1" applyFont="1" applyBorder="1" applyAlignment="1">
      <alignment horizontal="center" vertical="center" wrapText="1" readingOrder="1"/>
    </xf>
    <xf numFmtId="0" fontId="14" fillId="0" borderId="0" xfId="0" applyFont="1" applyBorder="1" applyAlignment="1">
      <alignment horizontal="center" vertical="center" wrapText="1" readingOrder="1"/>
    </xf>
    <xf numFmtId="165" fontId="13" fillId="0" borderId="6" xfId="0" applyNumberFormat="1" applyFont="1" applyFill="1" applyBorder="1" applyAlignment="1">
      <alignment horizontal="center" vertical="center" wrapText="1" readingOrder="1"/>
    </xf>
    <xf numFmtId="164" fontId="13" fillId="0" borderId="1" xfId="0" applyNumberFormat="1" applyFont="1" applyFill="1" applyBorder="1" applyAlignment="1">
      <alignment horizontal="center" vertical="center" wrapText="1" readingOrder="1"/>
    </xf>
    <xf numFmtId="0" fontId="0" fillId="0" borderId="0" xfId="0" applyBorder="1"/>
    <xf numFmtId="0" fontId="12" fillId="2" borderId="5" xfId="0" applyFont="1" applyFill="1" applyBorder="1" applyAlignment="1">
      <alignment horizontal="right" wrapText="1" readingOrder="2"/>
    </xf>
    <xf numFmtId="0" fontId="12" fillId="2" borderId="5" xfId="0" applyFont="1" applyFill="1" applyBorder="1" applyAlignment="1">
      <alignment horizontal="right" vertical="center" wrapText="1" readingOrder="2"/>
    </xf>
    <xf numFmtId="1" fontId="13" fillId="0" borderId="1" xfId="0" applyNumberFormat="1" applyFont="1" applyFill="1" applyBorder="1" applyAlignment="1">
      <alignment horizontal="center" vertical="center" wrapText="1" readingOrder="1"/>
    </xf>
    <xf numFmtId="3" fontId="14" fillId="0" borderId="0" xfId="0" applyNumberFormat="1" applyFont="1" applyBorder="1" applyAlignment="1">
      <alignment horizontal="center" wrapText="1" readingOrder="1"/>
    </xf>
    <xf numFmtId="0" fontId="14" fillId="0" borderId="0" xfId="0" applyFont="1" applyBorder="1" applyAlignment="1">
      <alignment horizontal="center" wrapText="1" readingOrder="1"/>
    </xf>
    <xf numFmtId="0" fontId="13" fillId="0" borderId="0" xfId="0" applyFont="1" applyFill="1" applyBorder="1" applyAlignment="1">
      <alignment horizontal="center" vertical="center" wrapText="1" readingOrder="2"/>
    </xf>
    <xf numFmtId="49" fontId="1" fillId="0" borderId="1" xfId="0" applyNumberFormat="1" applyFont="1" applyFill="1" applyBorder="1" applyAlignment="1">
      <alignment horizontal="center" vertical="center" readingOrder="2"/>
    </xf>
    <xf numFmtId="0" fontId="13" fillId="0" borderId="0" xfId="0" applyFont="1" applyFill="1" applyBorder="1" applyAlignment="1">
      <alignment horizontal="center" vertical="center" wrapText="1" readingOrder="1"/>
    </xf>
    <xf numFmtId="0" fontId="1" fillId="0" borderId="1" xfId="0" applyFont="1" applyFill="1" applyBorder="1" applyAlignment="1">
      <alignment horizontal="right" vertical="center" readingOrder="2"/>
    </xf>
    <xf numFmtId="1" fontId="13" fillId="0" borderId="5" xfId="0" applyNumberFormat="1" applyFont="1" applyFill="1" applyBorder="1" applyAlignment="1">
      <alignment horizontal="center" vertical="center" wrapText="1" readingOrder="1"/>
    </xf>
    <xf numFmtId="0" fontId="13" fillId="0" borderId="1" xfId="0" applyFont="1" applyFill="1" applyBorder="1" applyAlignment="1">
      <alignment horizontal="center" vertical="center"/>
    </xf>
    <xf numFmtId="0" fontId="13" fillId="0" borderId="0" xfId="0" applyFont="1"/>
    <xf numFmtId="0" fontId="12" fillId="0" borderId="5" xfId="0" applyFont="1" applyFill="1" applyBorder="1" applyAlignment="1">
      <alignment horizontal="right" vertical="center" readingOrder="2"/>
    </xf>
    <xf numFmtId="0" fontId="12" fillId="0" borderId="5" xfId="0" applyFont="1" applyFill="1" applyBorder="1" applyAlignment="1">
      <alignment horizontal="right" wrapText="1" readingOrder="2"/>
    </xf>
    <xf numFmtId="0" fontId="16" fillId="0" borderId="7" xfId="0" applyFont="1" applyBorder="1" applyAlignment="1">
      <alignment horizontal="center" wrapText="1" readingOrder="2"/>
    </xf>
    <xf numFmtId="0" fontId="7" fillId="0" borderId="0" xfId="0" applyFont="1"/>
    <xf numFmtId="0" fontId="16" fillId="0" borderId="1" xfId="0" applyFont="1" applyBorder="1" applyAlignment="1">
      <alignment horizontal="center" vertical="center" wrapText="1" readingOrder="2"/>
    </xf>
    <xf numFmtId="0" fontId="12" fillId="2" borderId="9" xfId="0" applyFont="1" applyFill="1" applyBorder="1" applyAlignment="1">
      <alignment horizontal="right" wrapText="1" readingOrder="2"/>
    </xf>
    <xf numFmtId="0" fontId="13" fillId="0" borderId="0" xfId="0" applyFont="1" applyBorder="1" applyAlignment="1">
      <alignment horizontal="center" vertical="center" wrapText="1" readingOrder="1"/>
    </xf>
    <xf numFmtId="1" fontId="13" fillId="0" borderId="5" xfId="0" applyNumberFormat="1" applyFont="1" applyFill="1" applyBorder="1" applyAlignment="1">
      <alignment horizontal="center" vertical="center" readingOrder="2"/>
    </xf>
    <xf numFmtId="0" fontId="1" fillId="0" borderId="5" xfId="0" applyFont="1" applyFill="1" applyBorder="1" applyAlignment="1">
      <alignment horizontal="right" vertical="center" readingOrder="2"/>
    </xf>
    <xf numFmtId="0" fontId="12" fillId="2" borderId="0" xfId="0" applyFont="1" applyFill="1" applyBorder="1" applyAlignment="1">
      <alignment horizontal="right" wrapText="1" readingOrder="2"/>
    </xf>
    <xf numFmtId="165" fontId="17" fillId="0" borderId="1" xfId="0" applyNumberFormat="1" applyFont="1" applyFill="1" applyBorder="1" applyAlignment="1">
      <alignment horizontal="center" vertical="center" wrapText="1" readingOrder="1"/>
    </xf>
    <xf numFmtId="0" fontId="18" fillId="0" borderId="5" xfId="0" applyFont="1" applyBorder="1" applyAlignment="1">
      <alignment horizontal="right" vertical="center"/>
    </xf>
    <xf numFmtId="0" fontId="18" fillId="0" borderId="5" xfId="0" applyFont="1" applyBorder="1" applyAlignment="1">
      <alignment horizontal="right" vertical="center" wrapText="1" readingOrder="1"/>
    </xf>
    <xf numFmtId="0" fontId="7" fillId="0" borderId="0" xfId="0" applyFont="1" applyBorder="1" applyAlignment="1">
      <alignment horizontal="center" wrapText="1" readingOrder="1"/>
    </xf>
    <xf numFmtId="165" fontId="20" fillId="0" borderId="1" xfId="0" applyNumberFormat="1" applyFont="1" applyFill="1" applyBorder="1" applyAlignment="1">
      <alignment horizontal="center" vertical="center"/>
    </xf>
    <xf numFmtId="0" fontId="20" fillId="0" borderId="5" xfId="0" applyFont="1" applyFill="1" applyBorder="1" applyAlignment="1">
      <alignment horizontal="right" vertical="center" readingOrder="2"/>
    </xf>
    <xf numFmtId="49" fontId="20" fillId="0" borderId="5" xfId="0" applyNumberFormat="1" applyFont="1" applyFill="1" applyBorder="1" applyAlignment="1">
      <alignment horizontal="center" vertical="center" readingOrder="2"/>
    </xf>
    <xf numFmtId="0" fontId="1" fillId="0" borderId="5" xfId="0" applyFont="1" applyBorder="1" applyAlignment="1">
      <alignment horizontal="justify" wrapText="1" readingOrder="2"/>
    </xf>
    <xf numFmtId="165" fontId="20" fillId="0" borderId="5" xfId="0" applyNumberFormat="1" applyFont="1" applyFill="1" applyBorder="1" applyAlignment="1">
      <alignment horizontal="center" vertical="center" wrapText="1" readingOrder="2"/>
    </xf>
    <xf numFmtId="165" fontId="20" fillId="0" borderId="1" xfId="0" applyNumberFormat="1" applyFont="1" applyFill="1" applyBorder="1" applyAlignment="1">
      <alignment horizontal="center" vertical="center" wrapText="1"/>
    </xf>
    <xf numFmtId="165" fontId="22" fillId="0" borderId="1" xfId="0" applyNumberFormat="1" applyFont="1" applyFill="1" applyBorder="1" applyAlignment="1">
      <alignment horizontal="center" vertical="center" wrapText="1"/>
    </xf>
    <xf numFmtId="0" fontId="23" fillId="0" borderId="1" xfId="0" applyFont="1" applyBorder="1" applyAlignment="1">
      <alignment horizontal="center" vertical="center"/>
    </xf>
    <xf numFmtId="165" fontId="20" fillId="0" borderId="0"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applyFont="1" applyFill="1" applyBorder="1" applyAlignment="1">
      <alignment horizontal="center" vertical="center"/>
    </xf>
    <xf numFmtId="0" fontId="24" fillId="0" borderId="0" xfId="0" applyFont="1" applyBorder="1" applyAlignment="1">
      <alignment horizontal="center" vertical="center"/>
    </xf>
    <xf numFmtId="49" fontId="20" fillId="0" borderId="0" xfId="0" applyNumberFormat="1" applyFont="1" applyFill="1" applyBorder="1" applyAlignment="1">
      <alignment horizontal="center" vertical="center" readingOrder="2"/>
    </xf>
    <xf numFmtId="0" fontId="0" fillId="0" borderId="0" xfId="0" applyFill="1"/>
    <xf numFmtId="0" fontId="7" fillId="0" borderId="0" xfId="0" applyFont="1" applyFill="1" applyBorder="1" applyAlignment="1">
      <alignment horizontal="center" wrapText="1" readingOrder="1"/>
    </xf>
    <xf numFmtId="0" fontId="0" fillId="0" borderId="0" xfId="0" applyFill="1" applyBorder="1"/>
    <xf numFmtId="165" fontId="13" fillId="0" borderId="1" xfId="0" applyNumberFormat="1" applyFont="1" applyFill="1" applyBorder="1" applyAlignment="1">
      <alignment horizontal="center" vertical="center" wrapText="1" readingOrder="2"/>
    </xf>
    <xf numFmtId="165" fontId="13" fillId="0" borderId="1" xfId="0" applyNumberFormat="1" applyFont="1" applyFill="1" applyBorder="1" applyAlignment="1">
      <alignment horizontal="center" vertical="center"/>
    </xf>
    <xf numFmtId="2" fontId="0" fillId="0" borderId="0" xfId="0" applyNumberFormat="1"/>
    <xf numFmtId="0" fontId="8" fillId="0" borderId="1" xfId="0" applyFont="1" applyBorder="1" applyAlignment="1">
      <alignment horizontal="center" vertical="center" wrapText="1"/>
    </xf>
    <xf numFmtId="165" fontId="7" fillId="0" borderId="2"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2" fillId="0" borderId="0" xfId="0" applyFont="1" applyBorder="1" applyAlignment="1">
      <alignment horizontal="righ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65" fontId="7"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3" fillId="0" borderId="0" xfId="0" applyFont="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19" fillId="0" borderId="0" xfId="0" applyFont="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877"/>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6606208"/>
        <c:axId val="86608512"/>
        <c:axId val="82697280"/>
      </c:bar3DChart>
      <c:catAx>
        <c:axId val="86606208"/>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86608512"/>
        <c:crosses val="autoZero"/>
        <c:auto val="1"/>
        <c:lblAlgn val="ctr"/>
        <c:lblOffset val="100"/>
        <c:tickLblSkip val="1"/>
        <c:tickMarkSkip val="1"/>
        <c:noMultiLvlLbl val="1"/>
      </c:catAx>
      <c:valAx>
        <c:axId val="86608512"/>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91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6606208"/>
        <c:crosses val="autoZero"/>
        <c:crossBetween val="between"/>
      </c:valAx>
      <c:serAx>
        <c:axId val="82697280"/>
        <c:scaling>
          <c:orientation val="minMax"/>
        </c:scaling>
        <c:delete val="1"/>
        <c:axPos val="b"/>
        <c:tickLblPos val="nextTo"/>
        <c:crossAx val="8660851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854"/>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7346560"/>
        <c:axId val="87352832"/>
        <c:axId val="86603072"/>
      </c:bar3DChart>
      <c:catAx>
        <c:axId val="87346560"/>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87352832"/>
        <c:crosses val="autoZero"/>
        <c:auto val="1"/>
        <c:lblAlgn val="ctr"/>
        <c:lblOffset val="100"/>
        <c:tickLblSkip val="1"/>
        <c:tickMarkSkip val="1"/>
        <c:noMultiLvlLbl val="1"/>
      </c:catAx>
      <c:valAx>
        <c:axId val="87352832"/>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908"/>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7346560"/>
        <c:crosses val="autoZero"/>
        <c:crossBetween val="between"/>
      </c:valAx>
      <c:serAx>
        <c:axId val="86603072"/>
        <c:scaling>
          <c:orientation val="minMax"/>
        </c:scaling>
        <c:delete val="1"/>
        <c:axPos val="b"/>
        <c:tickLblPos val="nextTo"/>
        <c:crossAx val="8735283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854"/>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9093632"/>
        <c:axId val="89095552"/>
        <c:axId val="87441408"/>
      </c:bar3DChart>
      <c:catAx>
        <c:axId val="89093632"/>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89095552"/>
        <c:crosses val="autoZero"/>
        <c:auto val="1"/>
        <c:lblAlgn val="ctr"/>
        <c:lblOffset val="100"/>
        <c:tickLblSkip val="1"/>
        <c:tickMarkSkip val="1"/>
        <c:noMultiLvlLbl val="1"/>
      </c:catAx>
      <c:valAx>
        <c:axId val="89095552"/>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908"/>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9093632"/>
        <c:crosses val="autoZero"/>
        <c:crossBetween val="between"/>
      </c:valAx>
      <c:serAx>
        <c:axId val="87441408"/>
        <c:scaling>
          <c:orientation val="minMax"/>
        </c:scaling>
        <c:delete val="1"/>
        <c:axPos val="b"/>
        <c:tickLblPos val="nextTo"/>
        <c:crossAx val="8909555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854"/>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9111936"/>
        <c:axId val="91846144"/>
        <c:axId val="87444992"/>
      </c:bar3DChart>
      <c:catAx>
        <c:axId val="89111936"/>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91846144"/>
        <c:crosses val="autoZero"/>
        <c:auto val="1"/>
        <c:lblAlgn val="ctr"/>
        <c:lblOffset val="100"/>
        <c:tickLblSkip val="1"/>
        <c:tickMarkSkip val="1"/>
        <c:noMultiLvlLbl val="1"/>
      </c:catAx>
      <c:valAx>
        <c:axId val="91846144"/>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908"/>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9111936"/>
        <c:crosses val="autoZero"/>
        <c:crossBetween val="between"/>
      </c:valAx>
      <c:serAx>
        <c:axId val="87444992"/>
        <c:scaling>
          <c:orientation val="minMax"/>
        </c:scaling>
        <c:delete val="1"/>
        <c:axPos val="b"/>
        <c:tickLblPos val="nextTo"/>
        <c:crossAx val="91846144"/>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854"/>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92042752"/>
        <c:axId val="92044672"/>
        <c:axId val="87948800"/>
      </c:bar3DChart>
      <c:catAx>
        <c:axId val="92042752"/>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92044672"/>
        <c:crosses val="autoZero"/>
        <c:auto val="1"/>
        <c:lblAlgn val="ctr"/>
        <c:lblOffset val="100"/>
        <c:tickLblSkip val="1"/>
        <c:tickMarkSkip val="1"/>
        <c:noMultiLvlLbl val="1"/>
      </c:catAx>
      <c:valAx>
        <c:axId val="92044672"/>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908"/>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2042752"/>
        <c:crosses val="autoZero"/>
        <c:crossBetween val="between"/>
      </c:valAx>
      <c:serAx>
        <c:axId val="87948800"/>
        <c:scaling>
          <c:orientation val="minMax"/>
        </c:scaling>
        <c:delete val="1"/>
        <c:axPos val="b"/>
        <c:tickLblPos val="nextTo"/>
        <c:crossAx val="9204467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1399875" y="4581525"/>
          <a:ext cx="0" cy="2952750"/>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2.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0</xdr:colOff>
      <xdr:row>19</xdr:row>
      <xdr:rowOff>9525</xdr:rowOff>
    </xdr:from>
    <xdr:to>
      <xdr:col>9</xdr:col>
      <xdr:colOff>0</xdr:colOff>
      <xdr:row>29</xdr:row>
      <xdr:rowOff>19050</xdr:rowOff>
    </xdr:to>
    <xdr:sp macro="" textlink="">
      <xdr:nvSpPr>
        <xdr:cNvPr id="2" name="Text Box 12"/>
        <xdr:cNvSpPr txBox="1">
          <a:spLocks noChangeArrowheads="1"/>
        </xdr:cNvSpPr>
      </xdr:nvSpPr>
      <xdr:spPr bwMode="auto">
        <a:xfrm>
          <a:off x="150571200" y="4467225"/>
          <a:ext cx="0" cy="2971800"/>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7"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8"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9"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10" name="Text Box 12"/>
        <xdr:cNvSpPr txBox="1">
          <a:spLocks noChangeArrowheads="1"/>
        </xdr:cNvSpPr>
      </xdr:nvSpPr>
      <xdr:spPr bwMode="auto">
        <a:xfrm>
          <a:off x="1493520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11"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16</xdr:row>
      <xdr:rowOff>38100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0</xdr:col>
      <xdr:colOff>0</xdr:colOff>
      <xdr:row>29</xdr:row>
      <xdr:rowOff>0</xdr:rowOff>
    </xdr:to>
    <xdr:sp macro="" textlink="">
      <xdr:nvSpPr>
        <xdr:cNvPr id="9" name="Text Box 4"/>
        <xdr:cNvSpPr txBox="1">
          <a:spLocks noChangeAspect="1"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1</xdr:row>
      <xdr:rowOff>0</xdr:rowOff>
    </xdr:from>
    <xdr:to>
      <xdr:col>0</xdr:col>
      <xdr:colOff>0</xdr:colOff>
      <xdr:row>29</xdr:row>
      <xdr:rowOff>0</xdr:rowOff>
    </xdr:to>
    <xdr:sp macro="" textlink="">
      <xdr:nvSpPr>
        <xdr:cNvPr id="10" name="Text Box 10"/>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1</xdr:row>
      <xdr:rowOff>0</xdr:rowOff>
    </xdr:from>
    <xdr:to>
      <xdr:col>0</xdr:col>
      <xdr:colOff>0</xdr:colOff>
      <xdr:row>29</xdr:row>
      <xdr:rowOff>0</xdr:rowOff>
    </xdr:to>
    <xdr:sp macro="" textlink="">
      <xdr:nvSpPr>
        <xdr:cNvPr id="11" name="Text Box 11"/>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6</xdr:col>
      <xdr:colOff>0</xdr:colOff>
      <xdr:row>19</xdr:row>
      <xdr:rowOff>9525</xdr:rowOff>
    </xdr:from>
    <xdr:to>
      <xdr:col>6</xdr:col>
      <xdr:colOff>0</xdr:colOff>
      <xdr:row>29</xdr:row>
      <xdr:rowOff>0</xdr:rowOff>
    </xdr:to>
    <xdr:sp macro="" textlink="">
      <xdr:nvSpPr>
        <xdr:cNvPr id="12" name="Text Box 12"/>
        <xdr:cNvSpPr txBox="1">
          <a:spLocks noChangeArrowheads="1"/>
        </xdr:cNvSpPr>
      </xdr:nvSpPr>
      <xdr:spPr bwMode="auto">
        <a:xfrm>
          <a:off x="151180800" y="3086100"/>
          <a:ext cx="0" cy="16097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1</xdr:row>
      <xdr:rowOff>0</xdr:rowOff>
    </xdr:from>
    <xdr:to>
      <xdr:col>0</xdr:col>
      <xdr:colOff>0</xdr:colOff>
      <xdr:row>29</xdr:row>
      <xdr:rowOff>0</xdr:rowOff>
    </xdr:to>
    <xdr:sp macro="" textlink="">
      <xdr:nvSpPr>
        <xdr:cNvPr id="13" name="Text Box 13"/>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32"/>
  <sheetViews>
    <sheetView rightToLeft="1" view="pageBreakPreview" topLeftCell="A16" zoomScaleSheetLayoutView="100" workbookViewId="0">
      <selection activeCell="D28" sqref="D28"/>
    </sheetView>
  </sheetViews>
  <sheetFormatPr defaultRowHeight="12.75"/>
  <cols>
    <col min="1" max="1" width="5.140625" customWidth="1"/>
    <col min="2" max="2" width="37.42578125" customWidth="1"/>
    <col min="3" max="3" width="9.85546875" customWidth="1"/>
    <col min="4" max="4" width="10.85546875" customWidth="1"/>
    <col min="5" max="5" width="10.7109375" customWidth="1"/>
    <col min="6" max="6" width="9.85546875" customWidth="1"/>
    <col min="7" max="8" width="8" hidden="1" customWidth="1"/>
    <col min="9" max="9" width="6.7109375" hidden="1" customWidth="1"/>
    <col min="15" max="15" width="39.85546875" customWidth="1"/>
  </cols>
  <sheetData>
    <row r="1" spans="1:14" ht="12.75" customHeight="1">
      <c r="A1" s="1"/>
    </row>
    <row r="2" spans="1:14" ht="23.25" customHeight="1">
      <c r="A2" s="88" t="s">
        <v>36</v>
      </c>
      <c r="B2" s="88"/>
      <c r="C2" s="88"/>
      <c r="D2" s="88"/>
      <c r="E2" s="88"/>
      <c r="F2" s="88"/>
      <c r="G2" s="88"/>
      <c r="H2" s="88"/>
      <c r="I2" s="2"/>
    </row>
    <row r="3" spans="1:14" ht="12.75" customHeight="1">
      <c r="A3" s="3"/>
      <c r="B3" s="4"/>
      <c r="C3" s="5"/>
      <c r="D3" s="6" t="s">
        <v>0</v>
      </c>
      <c r="E3" s="7"/>
      <c r="F3" s="7"/>
      <c r="I3" s="7"/>
    </row>
    <row r="4" spans="1:14" ht="12.75" customHeight="1">
      <c r="A4" s="89" t="s">
        <v>1</v>
      </c>
      <c r="B4" s="91" t="s">
        <v>2</v>
      </c>
      <c r="C4" s="93" t="s">
        <v>3</v>
      </c>
      <c r="D4" s="86" t="s">
        <v>35</v>
      </c>
      <c r="E4" s="86" t="s">
        <v>37</v>
      </c>
      <c r="F4" s="96" t="s">
        <v>4</v>
      </c>
      <c r="G4" s="85" t="s">
        <v>5</v>
      </c>
      <c r="H4" s="85" t="s">
        <v>6</v>
      </c>
      <c r="I4" s="9"/>
    </row>
    <row r="5" spans="1:14" ht="12.75" customHeight="1">
      <c r="A5" s="89"/>
      <c r="B5" s="91"/>
      <c r="C5" s="93"/>
      <c r="D5" s="87"/>
      <c r="E5" s="87"/>
      <c r="F5" s="96"/>
      <c r="G5" s="85"/>
      <c r="H5" s="85"/>
      <c r="I5" s="9"/>
    </row>
    <row r="6" spans="1:14" ht="22.5" customHeight="1">
      <c r="A6" s="89"/>
      <c r="B6" s="91"/>
      <c r="C6" s="93"/>
      <c r="D6" s="95"/>
      <c r="E6" s="95"/>
      <c r="F6" s="96"/>
      <c r="G6" s="85"/>
      <c r="H6" s="85"/>
      <c r="I6" s="9"/>
    </row>
    <row r="7" spans="1:14" ht="6.75" hidden="1" customHeight="1" thickBot="1">
      <c r="A7" s="89"/>
      <c r="B7" s="91"/>
      <c r="C7" s="93"/>
      <c r="D7" s="86"/>
      <c r="E7" s="10"/>
      <c r="F7" s="96"/>
      <c r="G7" s="85"/>
      <c r="H7" s="85"/>
      <c r="I7" s="9"/>
    </row>
    <row r="8" spans="1:14" ht="6.75" hidden="1" customHeight="1" thickBot="1">
      <c r="A8" s="89"/>
      <c r="B8" s="91"/>
      <c r="C8" s="93"/>
      <c r="D8" s="87"/>
      <c r="E8" s="10"/>
      <c r="F8" s="96"/>
      <c r="G8" s="85"/>
      <c r="H8" s="85"/>
      <c r="I8" s="11"/>
    </row>
    <row r="9" spans="1:14" ht="15" hidden="1" customHeight="1" thickBot="1">
      <c r="A9" s="90"/>
      <c r="B9" s="92"/>
      <c r="C9" s="94"/>
      <c r="D9" s="87"/>
      <c r="E9" s="13"/>
      <c r="F9" s="97"/>
      <c r="G9" s="85"/>
      <c r="H9" s="85"/>
      <c r="I9" s="15"/>
    </row>
    <row r="10" spans="1:14" ht="24.75" customHeight="1">
      <c r="A10" s="16">
        <v>10</v>
      </c>
      <c r="B10" s="17" t="s">
        <v>7</v>
      </c>
      <c r="C10" s="18">
        <v>7.5650000000000004</v>
      </c>
      <c r="D10" s="82">
        <v>183</v>
      </c>
      <c r="E10" s="19">
        <v>184.5</v>
      </c>
      <c r="F10" s="21">
        <f t="shared" ref="F10:F28" si="0">ROUND(((E10/D10)-1)*100,1)</f>
        <v>0.8</v>
      </c>
      <c r="G10" s="22" t="e">
        <f>ROUND(((#REF!-D10)*C10/$D$28),3)</f>
        <v>#REF!</v>
      </c>
      <c r="H10" s="22" t="e">
        <f t="shared" ref="H10:H27" si="1">ROUND(G10/$G$28*100,3)</f>
        <v>#REF!</v>
      </c>
      <c r="I10" s="23"/>
    </row>
    <row r="11" spans="1:14" ht="24.75" customHeight="1">
      <c r="A11" s="16">
        <v>11</v>
      </c>
      <c r="B11" s="17" t="s">
        <v>8</v>
      </c>
      <c r="C11" s="18">
        <v>6.3929999999999998</v>
      </c>
      <c r="D11" s="19">
        <v>182.3</v>
      </c>
      <c r="E11" s="19">
        <v>183.6</v>
      </c>
      <c r="F11" s="21">
        <f t="shared" si="0"/>
        <v>0.7</v>
      </c>
      <c r="G11" s="22"/>
      <c r="H11" s="22"/>
      <c r="I11" s="23"/>
    </row>
    <row r="12" spans="1:14" ht="24.75" customHeight="1">
      <c r="A12" s="16">
        <v>13</v>
      </c>
      <c r="B12" s="17" t="s">
        <v>9</v>
      </c>
      <c r="C12" s="18">
        <v>0.624</v>
      </c>
      <c r="D12" s="19">
        <v>140.19999999999999</v>
      </c>
      <c r="E12" s="19">
        <v>141.1</v>
      </c>
      <c r="F12" s="21">
        <f t="shared" si="0"/>
        <v>0.6</v>
      </c>
      <c r="G12" s="22" t="e">
        <f>ROUND(((#REF!-D12)*C12/$D$28),3)</f>
        <v>#REF!</v>
      </c>
      <c r="H12" s="22" t="e">
        <f t="shared" si="1"/>
        <v>#REF!</v>
      </c>
      <c r="I12" s="24">
        <f t="shared" ref="I12:I20" si="2">ROUND((F12/D12-1)*100,1)</f>
        <v>-99.6</v>
      </c>
    </row>
    <row r="13" spans="1:14" ht="23.25" customHeight="1">
      <c r="A13" s="16">
        <v>14</v>
      </c>
      <c r="B13" s="17" t="s">
        <v>10</v>
      </c>
      <c r="C13" s="18">
        <v>0.20899999999999999</v>
      </c>
      <c r="D13" s="19">
        <v>135.1</v>
      </c>
      <c r="E13" s="19">
        <v>135.5</v>
      </c>
      <c r="F13" s="21">
        <f t="shared" si="0"/>
        <v>0.3</v>
      </c>
      <c r="G13" s="22" t="e">
        <f>ROUND(((#REF!-D13)*C13/$D$28),3)</f>
        <v>#REF!</v>
      </c>
      <c r="H13" s="22" t="e">
        <f t="shared" si="1"/>
        <v>#REF!</v>
      </c>
      <c r="I13" s="24">
        <f t="shared" si="2"/>
        <v>-99.8</v>
      </c>
      <c r="N13" s="25"/>
    </row>
    <row r="14" spans="1:14" ht="38.25" customHeight="1">
      <c r="A14" s="16">
        <v>15</v>
      </c>
      <c r="B14" s="17" t="s">
        <v>11</v>
      </c>
      <c r="C14" s="18">
        <v>0.111</v>
      </c>
      <c r="D14" s="19">
        <v>130.69999999999999</v>
      </c>
      <c r="E14" s="19">
        <v>131.4</v>
      </c>
      <c r="F14" s="21">
        <f t="shared" si="0"/>
        <v>0.5</v>
      </c>
      <c r="G14" s="22" t="e">
        <f>ROUND(((#REF!-D14)*C14/$D$28),3)</f>
        <v>#REF!</v>
      </c>
      <c r="H14" s="22" t="e">
        <f t="shared" si="1"/>
        <v>#REF!</v>
      </c>
      <c r="I14" s="24">
        <f t="shared" si="2"/>
        <v>-99.6</v>
      </c>
    </row>
    <row r="15" spans="1:14" ht="24.75" customHeight="1">
      <c r="A15" s="16">
        <v>17</v>
      </c>
      <c r="B15" s="17" t="s">
        <v>12</v>
      </c>
      <c r="C15" s="18">
        <v>7.9000000000000001E-2</v>
      </c>
      <c r="D15" s="19">
        <v>139.5</v>
      </c>
      <c r="E15" s="19">
        <v>140.4</v>
      </c>
      <c r="F15" s="21">
        <f t="shared" si="0"/>
        <v>0.6</v>
      </c>
      <c r="G15" s="22" t="e">
        <f>ROUND(((#REF!-D15)*C15/$D$28),3)</f>
        <v>#REF!</v>
      </c>
      <c r="H15" s="22" t="e">
        <f t="shared" si="1"/>
        <v>#REF!</v>
      </c>
      <c r="I15" s="24">
        <f t="shared" si="2"/>
        <v>-99.6</v>
      </c>
    </row>
    <row r="16" spans="1:14" ht="27" customHeight="1">
      <c r="A16" s="16">
        <v>18</v>
      </c>
      <c r="B16" s="17" t="s">
        <v>13</v>
      </c>
      <c r="C16" s="18">
        <v>0.32200000000000001</v>
      </c>
      <c r="D16" s="82">
        <v>134</v>
      </c>
      <c r="E16" s="19">
        <v>135.19999999999999</v>
      </c>
      <c r="F16" s="21">
        <f t="shared" si="0"/>
        <v>0.9</v>
      </c>
      <c r="G16" s="22" t="e">
        <f>ROUND(((#REF!-D16)*C16/$D$28),3)</f>
        <v>#REF!</v>
      </c>
      <c r="H16" s="22" t="e">
        <f t="shared" si="1"/>
        <v>#REF!</v>
      </c>
      <c r="I16" s="24">
        <f t="shared" si="2"/>
        <v>-99.3</v>
      </c>
    </row>
    <row r="17" spans="1:9" ht="23.25" customHeight="1">
      <c r="A17" s="16">
        <v>19</v>
      </c>
      <c r="B17" s="17" t="s">
        <v>14</v>
      </c>
      <c r="C17" s="18">
        <v>42.161000000000001</v>
      </c>
      <c r="D17" s="19">
        <v>182.8</v>
      </c>
      <c r="E17" s="19">
        <v>184.9</v>
      </c>
      <c r="F17" s="21">
        <f t="shared" si="0"/>
        <v>1.1000000000000001</v>
      </c>
      <c r="G17" s="22" t="e">
        <f>ROUND(((#REF!-D17)*C17/$D$28),3)</f>
        <v>#REF!</v>
      </c>
      <c r="H17" s="22" t="e">
        <f t="shared" si="1"/>
        <v>#REF!</v>
      </c>
      <c r="I17" s="24">
        <f t="shared" si="2"/>
        <v>-99.4</v>
      </c>
    </row>
    <row r="18" spans="1:9" ht="23.25" customHeight="1">
      <c r="A18" s="16">
        <v>20</v>
      </c>
      <c r="B18" s="17" t="s">
        <v>15</v>
      </c>
      <c r="C18" s="26">
        <v>6.05</v>
      </c>
      <c r="D18" s="19">
        <v>150.6</v>
      </c>
      <c r="E18" s="19">
        <v>151.80000000000001</v>
      </c>
      <c r="F18" s="21">
        <f t="shared" si="0"/>
        <v>0.8</v>
      </c>
      <c r="G18" s="22" t="e">
        <f>ROUND(((#REF!-D18)*C18/$D$28),3)</f>
        <v>#REF!</v>
      </c>
      <c r="H18" s="22" t="e">
        <f t="shared" si="1"/>
        <v>#REF!</v>
      </c>
      <c r="I18" s="24">
        <f t="shared" si="2"/>
        <v>-99.5</v>
      </c>
    </row>
    <row r="19" spans="1:9" ht="23.25" customHeight="1">
      <c r="A19" s="16">
        <v>22</v>
      </c>
      <c r="B19" s="17" t="s">
        <v>16</v>
      </c>
      <c r="C19" s="18">
        <v>0.64200000000000002</v>
      </c>
      <c r="D19" s="19">
        <v>156.30000000000001</v>
      </c>
      <c r="E19" s="19">
        <v>156.9</v>
      </c>
      <c r="F19" s="21">
        <f t="shared" si="0"/>
        <v>0.4</v>
      </c>
      <c r="G19" s="22" t="e">
        <f>ROUND(((#REF!-D19)*C19/$D$28),3)</f>
        <v>#REF!</v>
      </c>
      <c r="H19" s="22" t="e">
        <f t="shared" si="1"/>
        <v>#REF!</v>
      </c>
      <c r="I19" s="24">
        <f t="shared" si="2"/>
        <v>-99.7</v>
      </c>
    </row>
    <row r="20" spans="1:9" ht="23.25" customHeight="1">
      <c r="A20" s="16">
        <v>23</v>
      </c>
      <c r="B20" s="17" t="s">
        <v>17</v>
      </c>
      <c r="C20" s="18">
        <v>23.56</v>
      </c>
      <c r="D20" s="19">
        <v>161.30000000000001</v>
      </c>
      <c r="E20" s="19">
        <v>162.30000000000001</v>
      </c>
      <c r="F20" s="21">
        <f t="shared" si="0"/>
        <v>0.6</v>
      </c>
      <c r="G20" s="22" t="e">
        <f>ROUND(((#REF!-D20)*C20/$D$28),3)</f>
        <v>#REF!</v>
      </c>
      <c r="H20" s="22" t="e">
        <f t="shared" si="1"/>
        <v>#REF!</v>
      </c>
      <c r="I20" s="24">
        <f t="shared" si="2"/>
        <v>-99.6</v>
      </c>
    </row>
    <row r="21" spans="1:9" ht="23.25" customHeight="1">
      <c r="A21" s="16">
        <v>25</v>
      </c>
      <c r="B21" s="17" t="s">
        <v>18</v>
      </c>
      <c r="C21" s="18">
        <v>2.0920000000000001</v>
      </c>
      <c r="D21" s="19">
        <v>144.5</v>
      </c>
      <c r="E21" s="19">
        <v>145.4</v>
      </c>
      <c r="F21" s="21">
        <f t="shared" si="0"/>
        <v>0.6</v>
      </c>
      <c r="G21" s="22" t="e">
        <f>ROUND(((#REF!-D21)*C21/$D$28),3)</f>
        <v>#REF!</v>
      </c>
      <c r="H21" s="22" t="e">
        <f t="shared" si="1"/>
        <v>#REF!</v>
      </c>
      <c r="I21" s="24"/>
    </row>
    <row r="22" spans="1:9" ht="23.25" customHeight="1">
      <c r="A22" s="16">
        <v>26</v>
      </c>
      <c r="B22" s="17" t="s">
        <v>19</v>
      </c>
      <c r="C22" s="26">
        <v>7.0000000000000007E-2</v>
      </c>
      <c r="D22" s="19">
        <v>138.30000000000001</v>
      </c>
      <c r="E22" s="19">
        <v>138.69999999999999</v>
      </c>
      <c r="F22" s="21">
        <f t="shared" si="0"/>
        <v>0.3</v>
      </c>
      <c r="G22" s="22" t="e">
        <f>ROUND(((#REF!-D22)*C22/$D$28),3)</f>
        <v>#REF!</v>
      </c>
      <c r="H22" s="22" t="e">
        <f t="shared" si="1"/>
        <v>#REF!</v>
      </c>
      <c r="I22" s="24"/>
    </row>
    <row r="23" spans="1:9" ht="23.25" customHeight="1">
      <c r="A23" s="16">
        <v>28</v>
      </c>
      <c r="B23" s="17" t="s">
        <v>20</v>
      </c>
      <c r="C23" s="18">
        <v>4.9829999999999997</v>
      </c>
      <c r="D23" s="19">
        <v>146.4</v>
      </c>
      <c r="E23" s="19">
        <v>147.1</v>
      </c>
      <c r="F23" s="21">
        <f t="shared" si="0"/>
        <v>0.5</v>
      </c>
      <c r="G23" s="22" t="e">
        <f>ROUND(((#REF!-D24)*C23/$D$28),3)</f>
        <v>#REF!</v>
      </c>
      <c r="H23" s="22" t="e">
        <f t="shared" si="1"/>
        <v>#REF!</v>
      </c>
      <c r="I23" s="24"/>
    </row>
    <row r="24" spans="1:9" ht="37.5" customHeight="1">
      <c r="A24" s="16">
        <v>27</v>
      </c>
      <c r="B24" s="27" t="s">
        <v>21</v>
      </c>
      <c r="C24" s="18">
        <v>1.514</v>
      </c>
      <c r="D24" s="19">
        <v>129.6</v>
      </c>
      <c r="E24" s="19">
        <v>130.4</v>
      </c>
      <c r="F24" s="21">
        <f t="shared" si="0"/>
        <v>0.6</v>
      </c>
      <c r="G24" s="22" t="e">
        <f>ROUND(((#REF!-D23)*C24/$D$28),3)</f>
        <v>#REF!</v>
      </c>
      <c r="H24" s="22" t="e">
        <f t="shared" si="1"/>
        <v>#REF!</v>
      </c>
      <c r="I24" s="24"/>
    </row>
    <row r="25" spans="1:9" ht="24.75" customHeight="1">
      <c r="A25" s="16">
        <v>29</v>
      </c>
      <c r="B25" s="17" t="s">
        <v>22</v>
      </c>
      <c r="C25" s="18">
        <v>3.512</v>
      </c>
      <c r="D25" s="19">
        <v>123.7</v>
      </c>
      <c r="E25" s="19">
        <v>124.2</v>
      </c>
      <c r="F25" s="21">
        <f t="shared" si="0"/>
        <v>0.4</v>
      </c>
      <c r="G25" s="22" t="e">
        <f>ROUND(((#REF!-D25)*C25/$D$28),3)</f>
        <v>#REF!</v>
      </c>
      <c r="H25" s="22" t="e">
        <f t="shared" si="1"/>
        <v>#REF!</v>
      </c>
      <c r="I25" s="24"/>
    </row>
    <row r="26" spans="1:9" ht="23.25" customHeight="1">
      <c r="A26" s="16">
        <v>30</v>
      </c>
      <c r="B26" s="17" t="s">
        <v>23</v>
      </c>
      <c r="C26" s="18">
        <v>5.1999999999999998E-2</v>
      </c>
      <c r="D26" s="19">
        <v>148.80000000000001</v>
      </c>
      <c r="E26" s="19">
        <v>149.19999999999999</v>
      </c>
      <c r="F26" s="21">
        <f t="shared" si="0"/>
        <v>0.3</v>
      </c>
      <c r="G26" s="22" t="e">
        <f>ROUND(((#REF!-D26)*C26/$D$28),3)</f>
        <v>#REF!</v>
      </c>
      <c r="H26" s="22" t="e">
        <f t="shared" si="1"/>
        <v>#REF!</v>
      </c>
      <c r="I26" s="24"/>
    </row>
    <row r="27" spans="1:9" ht="20.25" customHeight="1">
      <c r="A27" s="16">
        <v>31</v>
      </c>
      <c r="B27" s="17" t="s">
        <v>24</v>
      </c>
      <c r="C27" s="18">
        <v>6.0999999999999999E-2</v>
      </c>
      <c r="D27" s="19">
        <v>141.1</v>
      </c>
      <c r="E27" s="19">
        <v>141.80000000000001</v>
      </c>
      <c r="F27" s="21">
        <f t="shared" si="0"/>
        <v>0.5</v>
      </c>
      <c r="G27" s="22" t="e">
        <f>ROUND(((#REF!-D27)*C27/$D$28),3)</f>
        <v>#REF!</v>
      </c>
      <c r="H27" s="22" t="e">
        <f t="shared" si="1"/>
        <v>#REF!</v>
      </c>
      <c r="I27" s="24">
        <f>ROUND((F21/D21-1)*100,1)</f>
        <v>-99.6</v>
      </c>
    </row>
    <row r="28" spans="1:9" ht="23.25" customHeight="1" thickBot="1">
      <c r="A28" s="28" t="s">
        <v>25</v>
      </c>
      <c r="B28" s="29" t="s">
        <v>26</v>
      </c>
      <c r="C28" s="30">
        <v>100</v>
      </c>
      <c r="D28" s="19">
        <v>169.4</v>
      </c>
      <c r="E28" s="19">
        <v>170.9</v>
      </c>
      <c r="F28" s="21">
        <f t="shared" si="0"/>
        <v>0.9</v>
      </c>
      <c r="G28" s="22" t="e">
        <f>SUM(G10:G27)</f>
        <v>#REF!</v>
      </c>
      <c r="H28" s="31" t="e">
        <f>SUM(H10:H27)</f>
        <v>#REF!</v>
      </c>
      <c r="I28" s="24">
        <f>ROUND((F28/D28-1)*100,1)</f>
        <v>-99.5</v>
      </c>
    </row>
    <row r="29" spans="1:9" ht="11.25" customHeight="1">
      <c r="B29" s="32"/>
      <c r="C29" s="33"/>
      <c r="D29" s="33"/>
      <c r="E29" s="33"/>
      <c r="F29" s="33"/>
    </row>
    <row r="30" spans="1:9" ht="15" hidden="1">
      <c r="C30" s="34"/>
      <c r="D30" s="33"/>
      <c r="E30" s="33"/>
      <c r="F30" s="33"/>
    </row>
    <row r="31" spans="1:9" ht="15" hidden="1">
      <c r="C31" s="35"/>
      <c r="D31" s="33"/>
      <c r="E31" s="33"/>
      <c r="F31" s="33"/>
    </row>
    <row r="32" spans="1:9">
      <c r="C32" s="33"/>
      <c r="D32" s="33"/>
      <c r="E32" s="33"/>
      <c r="F32" s="33"/>
    </row>
  </sheetData>
  <mergeCells count="10">
    <mergeCell ref="H4:H9"/>
    <mergeCell ref="D7:D9"/>
    <mergeCell ref="A2:H2"/>
    <mergeCell ref="A4:A9"/>
    <mergeCell ref="B4:B9"/>
    <mergeCell ref="C4:C9"/>
    <mergeCell ref="D4:D6"/>
    <mergeCell ref="E4:E6"/>
    <mergeCell ref="F4:F9"/>
    <mergeCell ref="G4:G9"/>
  </mergeCells>
  <printOptions horizontalCentered="1" verticalCentered="1"/>
  <pageMargins left="0.75" right="0.75" top="0" bottom="0" header="0.5" footer="0.5"/>
  <pageSetup scale="86" orientation="portrait" r:id="rId1"/>
  <headerFooter alignWithMargins="0">
    <oddFooter>&amp;C&amp;P</oddFooter>
  </headerFooter>
  <colBreaks count="1" manualBreakCount="1">
    <brk id="6" max="27" man="1"/>
  </colBreaks>
  <drawing r:id="rId2"/>
</worksheet>
</file>

<file path=xl/worksheets/sheet2.xml><?xml version="1.0" encoding="utf-8"?>
<worksheet xmlns="http://schemas.openxmlformats.org/spreadsheetml/2006/main" xmlns:r="http://schemas.openxmlformats.org/officeDocument/2006/relationships">
  <dimension ref="A1:O32"/>
  <sheetViews>
    <sheetView rightToLeft="1" view="pageBreakPreview" topLeftCell="A13" zoomScaleSheetLayoutView="100" workbookViewId="0">
      <selection activeCell="H23" sqref="H23"/>
    </sheetView>
  </sheetViews>
  <sheetFormatPr defaultRowHeight="12.75"/>
  <cols>
    <col min="1" max="1" width="5.140625" customWidth="1"/>
    <col min="2" max="2" width="34" customWidth="1"/>
    <col min="3" max="3" width="8.140625" customWidth="1"/>
    <col min="4" max="4" width="10.85546875" customWidth="1"/>
    <col min="5" max="5" width="10.140625" customWidth="1"/>
    <col min="6" max="6" width="9.28515625" customWidth="1"/>
    <col min="7" max="7" width="11.7109375" customWidth="1"/>
    <col min="8" max="8" width="12.85546875" customWidth="1"/>
    <col min="9" max="9" width="6.7109375" hidden="1" customWidth="1"/>
  </cols>
  <sheetData>
    <row r="1" spans="1:9" ht="12.75" customHeight="1">
      <c r="A1" s="1"/>
    </row>
    <row r="2" spans="1:9" ht="24.75" customHeight="1">
      <c r="A2" s="98" t="s">
        <v>38</v>
      </c>
      <c r="B2" s="98"/>
      <c r="C2" s="98"/>
      <c r="D2" s="98"/>
      <c r="E2" s="98"/>
      <c r="F2" s="98"/>
      <c r="G2" s="98"/>
      <c r="H2" s="98"/>
      <c r="I2" s="2"/>
    </row>
    <row r="3" spans="1:9" ht="12.75" customHeight="1">
      <c r="A3" s="3"/>
      <c r="B3" s="4"/>
      <c r="C3" s="5"/>
      <c r="D3" s="6" t="s">
        <v>27</v>
      </c>
      <c r="E3" s="7"/>
      <c r="F3" s="7"/>
      <c r="I3" s="7"/>
    </row>
    <row r="4" spans="1:9" ht="12.75" customHeight="1">
      <c r="A4" s="99" t="s">
        <v>1</v>
      </c>
      <c r="B4" s="93" t="s">
        <v>2</v>
      </c>
      <c r="C4" s="94" t="s">
        <v>3</v>
      </c>
      <c r="D4" s="86" t="s">
        <v>35</v>
      </c>
      <c r="E4" s="86" t="s">
        <v>37</v>
      </c>
      <c r="F4" s="102" t="s">
        <v>4</v>
      </c>
      <c r="G4" s="103" t="s">
        <v>5</v>
      </c>
      <c r="H4" s="103" t="s">
        <v>6</v>
      </c>
      <c r="I4" s="9"/>
    </row>
    <row r="5" spans="1:9" ht="12.75" customHeight="1">
      <c r="A5" s="99"/>
      <c r="B5" s="93"/>
      <c r="C5" s="101"/>
      <c r="D5" s="87"/>
      <c r="E5" s="87"/>
      <c r="F5" s="96"/>
      <c r="G5" s="103"/>
      <c r="H5" s="103"/>
      <c r="I5" s="9"/>
    </row>
    <row r="6" spans="1:9" ht="22.5" customHeight="1">
      <c r="A6" s="99"/>
      <c r="B6" s="93"/>
      <c r="C6" s="101"/>
      <c r="D6" s="95"/>
      <c r="E6" s="95"/>
      <c r="F6" s="96"/>
      <c r="G6" s="103"/>
      <c r="H6" s="103"/>
      <c r="I6" s="9"/>
    </row>
    <row r="7" spans="1:9" ht="6.75" hidden="1" customHeight="1">
      <c r="A7" s="99"/>
      <c r="B7" s="93"/>
      <c r="C7" s="101"/>
      <c r="D7" s="86" t="s">
        <v>34</v>
      </c>
      <c r="E7" s="86" t="s">
        <v>35</v>
      </c>
      <c r="F7" s="96"/>
      <c r="G7" s="103"/>
      <c r="H7" s="103"/>
      <c r="I7" s="9"/>
    </row>
    <row r="8" spans="1:9" ht="6.75" hidden="1" customHeight="1">
      <c r="A8" s="99"/>
      <c r="B8" s="93"/>
      <c r="C8" s="101"/>
      <c r="D8" s="87"/>
      <c r="E8" s="87"/>
      <c r="F8" s="96"/>
      <c r="G8" s="103"/>
      <c r="H8" s="103"/>
      <c r="I8" s="11"/>
    </row>
    <row r="9" spans="1:9" ht="15" hidden="1" customHeight="1">
      <c r="A9" s="100"/>
      <c r="B9" s="94"/>
      <c r="C9" s="101"/>
      <c r="D9" s="95"/>
      <c r="E9" s="95"/>
      <c r="F9" s="97"/>
      <c r="G9" s="104"/>
      <c r="H9" s="104"/>
      <c r="I9" s="15"/>
    </row>
    <row r="10" spans="1:9" ht="24.75" customHeight="1">
      <c r="A10" s="45">
        <v>10</v>
      </c>
      <c r="B10" s="17" t="s">
        <v>28</v>
      </c>
      <c r="C10" s="18">
        <v>7.5650000000000004</v>
      </c>
      <c r="D10" s="21">
        <v>183</v>
      </c>
      <c r="E10" s="20">
        <v>184.5</v>
      </c>
      <c r="F10" s="36">
        <f t="shared" ref="F10:F28" si="0">ROUND((E10/D10-1)*100,1)</f>
        <v>0.8</v>
      </c>
      <c r="G10" s="37">
        <f>ROUND(((E10-D10)*C10/$D$28),3)</f>
        <v>6.7000000000000004E-2</v>
      </c>
      <c r="H10" s="21">
        <f>ROUND(G10/$G$28*100,3)</f>
        <v>7.64</v>
      </c>
      <c r="I10" s="23"/>
    </row>
    <row r="11" spans="1:9" ht="24.75" customHeight="1">
      <c r="A11" s="45">
        <v>11</v>
      </c>
      <c r="B11" s="17" t="s">
        <v>8</v>
      </c>
      <c r="C11" s="18">
        <v>6.3929999999999998</v>
      </c>
      <c r="D11" s="20">
        <v>182.3</v>
      </c>
      <c r="E11" s="20">
        <v>183.6</v>
      </c>
      <c r="F11" s="36">
        <f t="shared" si="0"/>
        <v>0.7</v>
      </c>
      <c r="G11" s="37">
        <f>ROUND(((E11-D11)*C11/$D$28),3)</f>
        <v>4.9000000000000002E-2</v>
      </c>
      <c r="H11" s="21">
        <f>ROUND(G11/$G$28*100,3)</f>
        <v>5.5869999999999997</v>
      </c>
      <c r="I11" s="23"/>
    </row>
    <row r="12" spans="1:9" ht="24.75" customHeight="1">
      <c r="A12" s="45">
        <v>13</v>
      </c>
      <c r="B12" s="17" t="s">
        <v>9</v>
      </c>
      <c r="C12" s="18">
        <v>0.624</v>
      </c>
      <c r="D12" s="20">
        <v>140.19999999999999</v>
      </c>
      <c r="E12" s="20">
        <v>141.1</v>
      </c>
      <c r="F12" s="36">
        <f t="shared" si="0"/>
        <v>0.6</v>
      </c>
      <c r="G12" s="37">
        <f t="shared" ref="G12:G27" si="1">ROUND(((E12-D12)*C12/$D$28),3)</f>
        <v>3.0000000000000001E-3</v>
      </c>
      <c r="H12" s="21">
        <f t="shared" ref="H12:H27" si="2">ROUND(G12/$G$28*100,3)</f>
        <v>0.34200000000000003</v>
      </c>
      <c r="I12" s="24">
        <f t="shared" ref="I12:I20" si="3">ROUND((F12/D12-1)*100,1)</f>
        <v>-99.6</v>
      </c>
    </row>
    <row r="13" spans="1:9" ht="24.75" customHeight="1">
      <c r="A13" s="45">
        <v>14</v>
      </c>
      <c r="B13" s="17" t="s">
        <v>10</v>
      </c>
      <c r="C13" s="18">
        <v>0.20899999999999999</v>
      </c>
      <c r="D13" s="20">
        <v>135.1</v>
      </c>
      <c r="E13" s="20">
        <v>135.5</v>
      </c>
      <c r="F13" s="36">
        <f t="shared" si="0"/>
        <v>0.3</v>
      </c>
      <c r="G13" s="37">
        <f t="shared" si="1"/>
        <v>0</v>
      </c>
      <c r="H13" s="21">
        <f t="shared" si="2"/>
        <v>0</v>
      </c>
      <c r="I13" s="24">
        <f t="shared" si="3"/>
        <v>-99.8</v>
      </c>
    </row>
    <row r="14" spans="1:9" ht="37.5" customHeight="1">
      <c r="A14" s="45">
        <v>15</v>
      </c>
      <c r="B14" s="17" t="s">
        <v>11</v>
      </c>
      <c r="C14" s="18">
        <v>0.111</v>
      </c>
      <c r="D14" s="20">
        <v>130.69999999999999</v>
      </c>
      <c r="E14" s="20">
        <v>131.4</v>
      </c>
      <c r="F14" s="36">
        <f t="shared" si="0"/>
        <v>0.5</v>
      </c>
      <c r="G14" s="37">
        <f t="shared" si="1"/>
        <v>0</v>
      </c>
      <c r="H14" s="21">
        <f t="shared" si="2"/>
        <v>0</v>
      </c>
      <c r="I14" s="24">
        <f t="shared" si="3"/>
        <v>-99.6</v>
      </c>
    </row>
    <row r="15" spans="1:9" ht="24.75" customHeight="1">
      <c r="A15" s="45">
        <v>17</v>
      </c>
      <c r="B15" s="17" t="s">
        <v>12</v>
      </c>
      <c r="C15" s="18">
        <v>7.9000000000000001E-2</v>
      </c>
      <c r="D15" s="20">
        <v>139.5</v>
      </c>
      <c r="E15" s="20">
        <v>140.4</v>
      </c>
      <c r="F15" s="36">
        <f t="shared" si="0"/>
        <v>0.6</v>
      </c>
      <c r="G15" s="37">
        <f t="shared" si="1"/>
        <v>0</v>
      </c>
      <c r="H15" s="21">
        <f t="shared" si="2"/>
        <v>0</v>
      </c>
      <c r="I15" s="24">
        <f t="shared" si="3"/>
        <v>-99.6</v>
      </c>
    </row>
    <row r="16" spans="1:9" ht="21.75" customHeight="1">
      <c r="A16" s="45">
        <v>18</v>
      </c>
      <c r="B16" s="17" t="s">
        <v>13</v>
      </c>
      <c r="C16" s="18">
        <v>0.32200000000000001</v>
      </c>
      <c r="D16" s="21">
        <v>134</v>
      </c>
      <c r="E16" s="20">
        <v>135.19999999999999</v>
      </c>
      <c r="F16" s="36">
        <f t="shared" si="0"/>
        <v>0.9</v>
      </c>
      <c r="G16" s="37">
        <f t="shared" si="1"/>
        <v>2E-3</v>
      </c>
      <c r="H16" s="21">
        <f t="shared" si="2"/>
        <v>0.22800000000000001</v>
      </c>
      <c r="I16" s="24">
        <f t="shared" si="3"/>
        <v>-99.3</v>
      </c>
    </row>
    <row r="17" spans="1:15" ht="23.25" customHeight="1">
      <c r="A17" s="45">
        <v>19</v>
      </c>
      <c r="B17" s="17" t="s">
        <v>14</v>
      </c>
      <c r="C17" s="18">
        <v>42.161000000000001</v>
      </c>
      <c r="D17" s="20">
        <v>182.8</v>
      </c>
      <c r="E17" s="20">
        <v>184.9</v>
      </c>
      <c r="F17" s="36">
        <f t="shared" si="0"/>
        <v>1.1000000000000001</v>
      </c>
      <c r="G17" s="37">
        <f t="shared" si="1"/>
        <v>0.52300000000000002</v>
      </c>
      <c r="H17" s="21">
        <f t="shared" si="2"/>
        <v>59.634999999999998</v>
      </c>
      <c r="I17" s="24">
        <f t="shared" si="3"/>
        <v>-99.4</v>
      </c>
    </row>
    <row r="18" spans="1:15" ht="23.25" customHeight="1">
      <c r="A18" s="45">
        <v>20</v>
      </c>
      <c r="B18" s="17" t="s">
        <v>15</v>
      </c>
      <c r="C18" s="26">
        <v>6.05</v>
      </c>
      <c r="D18" s="20">
        <v>150.6</v>
      </c>
      <c r="E18" s="20">
        <v>151.80000000000001</v>
      </c>
      <c r="F18" s="36">
        <f t="shared" si="0"/>
        <v>0.8</v>
      </c>
      <c r="G18" s="37">
        <f t="shared" si="1"/>
        <v>4.2999999999999997E-2</v>
      </c>
      <c r="H18" s="21">
        <f t="shared" si="2"/>
        <v>4.9029999999999996</v>
      </c>
      <c r="I18" s="24">
        <f t="shared" si="3"/>
        <v>-99.5</v>
      </c>
    </row>
    <row r="19" spans="1:15" ht="23.25" customHeight="1">
      <c r="A19" s="45">
        <v>22</v>
      </c>
      <c r="B19" s="17" t="s">
        <v>16</v>
      </c>
      <c r="C19" s="18">
        <v>0.64200000000000002</v>
      </c>
      <c r="D19" s="20">
        <v>156.30000000000001</v>
      </c>
      <c r="E19" s="20">
        <v>156.9</v>
      </c>
      <c r="F19" s="36">
        <f t="shared" si="0"/>
        <v>0.4</v>
      </c>
      <c r="G19" s="37">
        <f t="shared" si="1"/>
        <v>2E-3</v>
      </c>
      <c r="H19" s="21">
        <f t="shared" si="2"/>
        <v>0.22800000000000001</v>
      </c>
      <c r="I19" s="24">
        <f t="shared" si="3"/>
        <v>-99.7</v>
      </c>
    </row>
    <row r="20" spans="1:15" ht="23.25" customHeight="1">
      <c r="A20" s="45">
        <v>23</v>
      </c>
      <c r="B20" s="17" t="s">
        <v>17</v>
      </c>
      <c r="C20" s="18">
        <v>23.56</v>
      </c>
      <c r="D20" s="20">
        <v>161.30000000000001</v>
      </c>
      <c r="E20" s="20">
        <v>162.30000000000001</v>
      </c>
      <c r="F20" s="36">
        <f t="shared" si="0"/>
        <v>0.6</v>
      </c>
      <c r="G20" s="37">
        <f t="shared" si="1"/>
        <v>0.13900000000000001</v>
      </c>
      <c r="H20" s="21">
        <f t="shared" si="2"/>
        <v>15.849</v>
      </c>
      <c r="I20" s="24">
        <f t="shared" si="3"/>
        <v>-99.6</v>
      </c>
    </row>
    <row r="21" spans="1:15" ht="23.25" customHeight="1">
      <c r="A21" s="45">
        <v>25</v>
      </c>
      <c r="B21" s="17" t="s">
        <v>18</v>
      </c>
      <c r="C21" s="18">
        <v>2.0920000000000001</v>
      </c>
      <c r="D21" s="20">
        <v>144.5</v>
      </c>
      <c r="E21" s="20">
        <v>145.4</v>
      </c>
      <c r="F21" s="36">
        <f t="shared" si="0"/>
        <v>0.6</v>
      </c>
      <c r="G21" s="37">
        <f t="shared" si="1"/>
        <v>1.0999999999999999E-2</v>
      </c>
      <c r="H21" s="21">
        <f t="shared" si="2"/>
        <v>1.254</v>
      </c>
      <c r="I21" s="24"/>
    </row>
    <row r="22" spans="1:15" ht="23.25" customHeight="1">
      <c r="A22" s="45">
        <v>26</v>
      </c>
      <c r="B22" s="17" t="s">
        <v>19</v>
      </c>
      <c r="C22" s="26">
        <v>7.0000000000000007E-2</v>
      </c>
      <c r="D22" s="20">
        <v>138.30000000000001</v>
      </c>
      <c r="E22" s="20">
        <v>138.69999999999999</v>
      </c>
      <c r="F22" s="36">
        <f t="shared" si="0"/>
        <v>0.3</v>
      </c>
      <c r="G22" s="37">
        <f t="shared" si="1"/>
        <v>0</v>
      </c>
      <c r="H22" s="21">
        <f t="shared" si="2"/>
        <v>0</v>
      </c>
      <c r="I22" s="24"/>
    </row>
    <row r="23" spans="1:15" ht="23.25" customHeight="1">
      <c r="A23" s="45">
        <v>28</v>
      </c>
      <c r="B23" s="39" t="s">
        <v>20</v>
      </c>
      <c r="C23" s="18">
        <v>4.9829999999999997</v>
      </c>
      <c r="D23" s="20">
        <v>146.4</v>
      </c>
      <c r="E23" s="20">
        <v>147.1</v>
      </c>
      <c r="F23" s="36">
        <f t="shared" si="0"/>
        <v>0.5</v>
      </c>
      <c r="G23" s="37">
        <f t="shared" si="1"/>
        <v>2.1000000000000001E-2</v>
      </c>
      <c r="H23" s="21">
        <f t="shared" si="2"/>
        <v>2.395</v>
      </c>
      <c r="I23" s="24"/>
      <c r="N23" s="38"/>
      <c r="O23" s="38"/>
    </row>
    <row r="24" spans="1:15" ht="35.25" customHeight="1">
      <c r="A24" s="45">
        <v>27</v>
      </c>
      <c r="B24" s="40" t="s">
        <v>21</v>
      </c>
      <c r="C24" s="18">
        <v>1.514</v>
      </c>
      <c r="D24" s="20">
        <v>129.6</v>
      </c>
      <c r="E24" s="20">
        <v>130.4</v>
      </c>
      <c r="F24" s="36">
        <f t="shared" si="0"/>
        <v>0.6</v>
      </c>
      <c r="G24" s="37">
        <f t="shared" si="1"/>
        <v>7.0000000000000001E-3</v>
      </c>
      <c r="H24" s="21">
        <f t="shared" si="2"/>
        <v>0.79800000000000004</v>
      </c>
      <c r="I24" s="24"/>
      <c r="N24" s="38"/>
      <c r="O24" s="46"/>
    </row>
    <row r="25" spans="1:15" ht="27" customHeight="1">
      <c r="A25" s="45">
        <v>29</v>
      </c>
      <c r="B25" s="39" t="s">
        <v>22</v>
      </c>
      <c r="C25" s="18">
        <v>3.512</v>
      </c>
      <c r="D25" s="20">
        <v>123.7</v>
      </c>
      <c r="E25" s="20">
        <v>124.2</v>
      </c>
      <c r="F25" s="36">
        <f t="shared" si="0"/>
        <v>0.4</v>
      </c>
      <c r="G25" s="37">
        <f t="shared" si="1"/>
        <v>0.01</v>
      </c>
      <c r="H25" s="21">
        <f t="shared" si="2"/>
        <v>1.1399999999999999</v>
      </c>
      <c r="I25" s="24"/>
      <c r="N25" s="38"/>
      <c r="O25" s="46"/>
    </row>
    <row r="26" spans="1:15" ht="24.75" customHeight="1">
      <c r="A26" s="45">
        <v>30</v>
      </c>
      <c r="B26" s="39" t="s">
        <v>23</v>
      </c>
      <c r="C26" s="18">
        <v>5.1999999999999998E-2</v>
      </c>
      <c r="D26" s="20">
        <v>148.80000000000001</v>
      </c>
      <c r="E26" s="20">
        <v>149.19999999999999</v>
      </c>
      <c r="F26" s="36">
        <f t="shared" si="0"/>
        <v>0.3</v>
      </c>
      <c r="G26" s="37">
        <f t="shared" si="1"/>
        <v>0</v>
      </c>
      <c r="H26" s="21">
        <f t="shared" si="2"/>
        <v>0</v>
      </c>
      <c r="I26" s="24"/>
      <c r="N26" s="38"/>
      <c r="O26" s="46"/>
    </row>
    <row r="27" spans="1:15" ht="20.25" customHeight="1">
      <c r="A27" s="45">
        <v>31</v>
      </c>
      <c r="B27" s="17" t="s">
        <v>24</v>
      </c>
      <c r="C27" s="18">
        <v>6.0999999999999999E-2</v>
      </c>
      <c r="D27" s="20">
        <v>141.1</v>
      </c>
      <c r="E27" s="20">
        <v>141.80000000000001</v>
      </c>
      <c r="F27" s="36">
        <f t="shared" si="0"/>
        <v>0.5</v>
      </c>
      <c r="G27" s="37">
        <f t="shared" si="1"/>
        <v>0</v>
      </c>
      <c r="H27" s="21">
        <f t="shared" si="2"/>
        <v>0</v>
      </c>
      <c r="I27" s="24">
        <f>ROUND((F21/D21-1)*100,1)</f>
        <v>-99.6</v>
      </c>
    </row>
    <row r="28" spans="1:15" ht="23.25" customHeight="1">
      <c r="A28" s="45" t="s">
        <v>25</v>
      </c>
      <c r="B28" s="47" t="s">
        <v>26</v>
      </c>
      <c r="C28" s="48">
        <v>100</v>
      </c>
      <c r="D28" s="49">
        <v>169.4</v>
      </c>
      <c r="E28" s="49">
        <v>170.9</v>
      </c>
      <c r="F28" s="36">
        <f t="shared" si="0"/>
        <v>0.9</v>
      </c>
      <c r="G28" s="37">
        <f>SUM(G10:G27)</f>
        <v>0.87700000000000011</v>
      </c>
      <c r="H28" s="41">
        <f>SUM(H10:H27)</f>
        <v>99.999000000000009</v>
      </c>
      <c r="I28" s="24">
        <f>ROUND((F28/D28-1)*100,1)</f>
        <v>-99.5</v>
      </c>
    </row>
    <row r="29" spans="1:15" ht="11.25" customHeight="1">
      <c r="C29" s="50"/>
      <c r="F29" s="50"/>
      <c r="G29" s="50"/>
      <c r="H29" s="50"/>
    </row>
    <row r="30" spans="1:15" ht="15" hidden="1">
      <c r="C30" s="42"/>
    </row>
    <row r="31" spans="1:15" ht="15" hidden="1">
      <c r="C31" s="43"/>
    </row>
    <row r="32" spans="1:15">
      <c r="D32" s="44"/>
      <c r="E32" s="44"/>
    </row>
  </sheetData>
  <mergeCells count="11">
    <mergeCell ref="A2:H2"/>
    <mergeCell ref="A4:A9"/>
    <mergeCell ref="B4:B9"/>
    <mergeCell ref="C4:C9"/>
    <mergeCell ref="F4:F9"/>
    <mergeCell ref="G4:G9"/>
    <mergeCell ref="H4:H9"/>
    <mergeCell ref="D4:D6"/>
    <mergeCell ref="E4:E6"/>
    <mergeCell ref="D7:D9"/>
    <mergeCell ref="E7:E9"/>
  </mergeCells>
  <pageMargins left="0.7" right="0.7" top="0.75" bottom="0.75" header="0.3" footer="0.3"/>
  <pageSetup paperSize="9" scale="83" orientation="portrait" verticalDpi="150" r:id="rId1"/>
  <drawing r:id="rId2"/>
</worksheet>
</file>

<file path=xl/worksheets/sheet3.xml><?xml version="1.0" encoding="utf-8"?>
<worksheet xmlns="http://schemas.openxmlformats.org/spreadsheetml/2006/main" xmlns:r="http://schemas.openxmlformats.org/officeDocument/2006/relationships">
  <dimension ref="A1:L31"/>
  <sheetViews>
    <sheetView rightToLeft="1" view="pageBreakPreview" zoomScaleSheetLayoutView="100" workbookViewId="0">
      <selection activeCell="J10" sqref="J10"/>
    </sheetView>
  </sheetViews>
  <sheetFormatPr defaultRowHeight="12.75"/>
  <cols>
    <col min="1" max="1" width="5.140625" customWidth="1"/>
    <col min="2" max="2" width="38.5703125" customWidth="1"/>
    <col min="3" max="3" width="9.140625" customWidth="1"/>
    <col min="4" max="4" width="11.28515625" customWidth="1"/>
    <col min="5" max="5" width="11.7109375" customWidth="1"/>
    <col min="6" max="6" width="10" customWidth="1"/>
    <col min="7" max="8" width="8" hidden="1" customWidth="1"/>
    <col min="9" max="9" width="6.7109375" hidden="1" customWidth="1"/>
    <col min="10" max="11" width="9.140625" customWidth="1"/>
    <col min="12" max="12" width="9.5703125" customWidth="1"/>
  </cols>
  <sheetData>
    <row r="1" spans="1:12" ht="18.75">
      <c r="A1" s="1"/>
    </row>
    <row r="2" spans="1:12" ht="24.75">
      <c r="A2" s="98" t="s">
        <v>39</v>
      </c>
      <c r="B2" s="98"/>
      <c r="C2" s="98"/>
      <c r="D2" s="98"/>
      <c r="E2" s="98"/>
      <c r="F2" s="98"/>
      <c r="G2" s="98"/>
      <c r="H2" s="98"/>
      <c r="I2" s="2"/>
    </row>
    <row r="3" spans="1:12" ht="18.75">
      <c r="A3" s="3"/>
      <c r="B3" s="4"/>
      <c r="C3" s="5"/>
      <c r="D3" s="6" t="s">
        <v>0</v>
      </c>
      <c r="E3" s="6"/>
      <c r="F3" s="7"/>
      <c r="I3" s="7"/>
    </row>
    <row r="4" spans="1:12" ht="12.75" customHeight="1">
      <c r="A4" s="99" t="s">
        <v>1</v>
      </c>
      <c r="B4" s="93" t="s">
        <v>2</v>
      </c>
      <c r="C4" s="93" t="s">
        <v>3</v>
      </c>
      <c r="D4" s="86" t="s">
        <v>35</v>
      </c>
      <c r="E4" s="86" t="s">
        <v>37</v>
      </c>
      <c r="F4" s="96" t="s">
        <v>4</v>
      </c>
      <c r="G4" s="85" t="s">
        <v>5</v>
      </c>
      <c r="H4" s="85" t="s">
        <v>6</v>
      </c>
      <c r="I4" s="9"/>
    </row>
    <row r="5" spans="1:12">
      <c r="A5" s="99"/>
      <c r="B5" s="93"/>
      <c r="C5" s="93"/>
      <c r="D5" s="87"/>
      <c r="E5" s="87"/>
      <c r="F5" s="96"/>
      <c r="G5" s="85"/>
      <c r="H5" s="85"/>
      <c r="I5" s="9"/>
    </row>
    <row r="6" spans="1:12">
      <c r="A6" s="99"/>
      <c r="B6" s="93"/>
      <c r="C6" s="93"/>
      <c r="D6" s="95"/>
      <c r="E6" s="95"/>
      <c r="F6" s="96"/>
      <c r="G6" s="85"/>
      <c r="H6" s="85"/>
      <c r="I6" s="9"/>
    </row>
    <row r="7" spans="1:12" ht="12.75" hidden="1" customHeight="1">
      <c r="A7" s="99"/>
      <c r="B7" s="93"/>
      <c r="C7" s="93"/>
      <c r="D7" s="105"/>
      <c r="E7" s="10"/>
      <c r="F7" s="96"/>
      <c r="G7" s="85"/>
      <c r="H7" s="85"/>
      <c r="I7" s="9"/>
    </row>
    <row r="8" spans="1:12" ht="12.75" hidden="1" customHeight="1">
      <c r="A8" s="99"/>
      <c r="B8" s="93"/>
      <c r="C8" s="93"/>
      <c r="D8" s="87"/>
      <c r="E8" s="10"/>
      <c r="F8" s="96"/>
      <c r="G8" s="85"/>
      <c r="H8" s="85"/>
      <c r="I8" s="11"/>
    </row>
    <row r="9" spans="1:12" ht="18.75" hidden="1" customHeight="1">
      <c r="A9" s="99"/>
      <c r="B9" s="94"/>
      <c r="C9" s="94"/>
      <c r="D9" s="87"/>
      <c r="E9" s="14"/>
      <c r="F9" s="97"/>
      <c r="G9" s="85"/>
      <c r="H9" s="85"/>
      <c r="I9" s="15"/>
    </row>
    <row r="10" spans="1:12" ht="20.25">
      <c r="A10" s="45">
        <v>10</v>
      </c>
      <c r="B10" s="51" t="s">
        <v>28</v>
      </c>
      <c r="C10" s="18">
        <v>7.5650000000000004</v>
      </c>
      <c r="D10" s="82">
        <v>161</v>
      </c>
      <c r="E10" s="19">
        <v>162.19999999999999</v>
      </c>
      <c r="F10" s="21">
        <f>ROUND(((E10/D10)-1)*100,1)</f>
        <v>0.7</v>
      </c>
      <c r="G10" s="22" t="e">
        <f>ROUND(((#REF!-D10)*C10/$D$28),3)</f>
        <v>#REF!</v>
      </c>
      <c r="H10" s="22" t="e">
        <f>ROUND(G10/$G$28*100,3)</f>
        <v>#REF!</v>
      </c>
      <c r="I10" s="23"/>
      <c r="L10" s="84"/>
    </row>
    <row r="11" spans="1:12" ht="20.25">
      <c r="A11" s="45">
        <v>11</v>
      </c>
      <c r="B11" s="51" t="s">
        <v>8</v>
      </c>
      <c r="C11" s="18">
        <v>6.3929999999999998</v>
      </c>
      <c r="D11" s="19">
        <v>159.69999999999999</v>
      </c>
      <c r="E11" s="19">
        <v>161.19999999999999</v>
      </c>
      <c r="F11" s="21">
        <f t="shared" ref="F11:F28" si="0">ROUND(((E11/D11)-1)*100,1)</f>
        <v>0.9</v>
      </c>
      <c r="G11" s="22"/>
      <c r="H11" s="22"/>
      <c r="I11" s="23"/>
    </row>
    <row r="12" spans="1:12" ht="20.25" customHeight="1">
      <c r="A12" s="45">
        <v>13</v>
      </c>
      <c r="B12" s="51" t="s">
        <v>9</v>
      </c>
      <c r="C12" s="18">
        <v>0.624</v>
      </c>
      <c r="D12" s="19">
        <v>128.80000000000001</v>
      </c>
      <c r="E12" s="19">
        <v>129.4</v>
      </c>
      <c r="F12" s="21">
        <f t="shared" si="0"/>
        <v>0.5</v>
      </c>
      <c r="G12" s="22" t="e">
        <f>ROUND(((#REF!-D12)*C12/$D$28),3)</f>
        <v>#REF!</v>
      </c>
      <c r="H12" s="22" t="e">
        <f t="shared" ref="H12:H27" si="1">ROUND(G12/$G$28*100,3)</f>
        <v>#REF!</v>
      </c>
      <c r="I12" s="24">
        <f t="shared" ref="I12:I20" si="2">ROUND((F12/D12-1)*100,1)</f>
        <v>-99.6</v>
      </c>
    </row>
    <row r="13" spans="1:12" ht="20.25">
      <c r="A13" s="45">
        <v>14</v>
      </c>
      <c r="B13" s="51" t="s">
        <v>10</v>
      </c>
      <c r="C13" s="18">
        <v>0.20899999999999999</v>
      </c>
      <c r="D13" s="82">
        <v>132</v>
      </c>
      <c r="E13" s="19">
        <v>132.5</v>
      </c>
      <c r="F13" s="21">
        <f t="shared" si="0"/>
        <v>0.4</v>
      </c>
      <c r="G13" s="22" t="e">
        <f>ROUND(((#REF!-D13)*C13/$D$28),3)</f>
        <v>#REF!</v>
      </c>
      <c r="H13" s="22" t="e">
        <f t="shared" si="1"/>
        <v>#REF!</v>
      </c>
      <c r="I13" s="24">
        <f t="shared" si="2"/>
        <v>-99.7</v>
      </c>
    </row>
    <row r="14" spans="1:12" ht="40.5">
      <c r="A14" s="45">
        <v>15</v>
      </c>
      <c r="B14" s="52" t="s">
        <v>11</v>
      </c>
      <c r="C14" s="18">
        <v>0.111</v>
      </c>
      <c r="D14" s="19">
        <v>126.6</v>
      </c>
      <c r="E14" s="82">
        <v>127</v>
      </c>
      <c r="F14" s="21">
        <f t="shared" si="0"/>
        <v>0.3</v>
      </c>
      <c r="G14" s="22" t="e">
        <f>ROUND(((#REF!-D14)*C14/$D$28),3)</f>
        <v>#REF!</v>
      </c>
      <c r="H14" s="22" t="e">
        <f t="shared" si="1"/>
        <v>#REF!</v>
      </c>
      <c r="I14" s="24">
        <f t="shared" si="2"/>
        <v>-99.8</v>
      </c>
    </row>
    <row r="15" spans="1:12" ht="20.25">
      <c r="A15" s="45">
        <v>17</v>
      </c>
      <c r="B15" s="51" t="s">
        <v>12</v>
      </c>
      <c r="C15" s="18">
        <v>7.9000000000000001E-2</v>
      </c>
      <c r="D15" s="19">
        <v>135.30000000000001</v>
      </c>
      <c r="E15" s="19">
        <v>135.69999999999999</v>
      </c>
      <c r="F15" s="21">
        <f t="shared" si="0"/>
        <v>0.3</v>
      </c>
      <c r="G15" s="22" t="e">
        <f>ROUND(((#REF!-D15)*C15/$D$28),3)</f>
        <v>#REF!</v>
      </c>
      <c r="H15" s="22" t="e">
        <f t="shared" si="1"/>
        <v>#REF!</v>
      </c>
      <c r="I15" s="24">
        <f t="shared" si="2"/>
        <v>-99.8</v>
      </c>
    </row>
    <row r="16" spans="1:12" ht="20.25">
      <c r="A16" s="45">
        <v>18</v>
      </c>
      <c r="B16" s="51" t="s">
        <v>13</v>
      </c>
      <c r="C16" s="18">
        <v>0.32200000000000001</v>
      </c>
      <c r="D16" s="19">
        <v>128.1</v>
      </c>
      <c r="E16" s="19">
        <v>129.19999999999999</v>
      </c>
      <c r="F16" s="21">
        <f t="shared" si="0"/>
        <v>0.9</v>
      </c>
      <c r="G16" s="22" t="e">
        <f>ROUND(((#REF!-D16)*C16/$D$28),3)</f>
        <v>#REF!</v>
      </c>
      <c r="H16" s="22" t="e">
        <f t="shared" si="1"/>
        <v>#REF!</v>
      </c>
      <c r="I16" s="24">
        <f t="shared" si="2"/>
        <v>-99.3</v>
      </c>
    </row>
    <row r="17" spans="1:9" ht="20.25" customHeight="1">
      <c r="A17" s="45">
        <v>19</v>
      </c>
      <c r="B17" s="51" t="s">
        <v>14</v>
      </c>
      <c r="C17" s="18">
        <v>42.161000000000001</v>
      </c>
      <c r="D17" s="19">
        <v>187.6</v>
      </c>
      <c r="E17" s="19">
        <v>189.4</v>
      </c>
      <c r="F17" s="21">
        <f t="shared" si="0"/>
        <v>1</v>
      </c>
      <c r="G17" s="22" t="e">
        <f>ROUND(((#REF!-D17)*C17/$D$28),3)</f>
        <v>#REF!</v>
      </c>
      <c r="H17" s="22" t="e">
        <f t="shared" si="1"/>
        <v>#REF!</v>
      </c>
      <c r="I17" s="24">
        <f t="shared" si="2"/>
        <v>-99.5</v>
      </c>
    </row>
    <row r="18" spans="1:9" ht="20.25">
      <c r="A18" s="45">
        <v>20</v>
      </c>
      <c r="B18" s="51" t="s">
        <v>15</v>
      </c>
      <c r="C18" s="26">
        <v>6.05</v>
      </c>
      <c r="D18" s="82">
        <v>150</v>
      </c>
      <c r="E18" s="19">
        <v>151.1</v>
      </c>
      <c r="F18" s="21">
        <f t="shared" si="0"/>
        <v>0.7</v>
      </c>
      <c r="G18" s="22" t="e">
        <f>ROUND(((#REF!-D18)*C18/$D$28),3)</f>
        <v>#REF!</v>
      </c>
      <c r="H18" s="22" t="e">
        <f t="shared" si="1"/>
        <v>#REF!</v>
      </c>
      <c r="I18" s="24">
        <f t="shared" si="2"/>
        <v>-99.5</v>
      </c>
    </row>
    <row r="19" spans="1:9" ht="20.25">
      <c r="A19" s="45">
        <v>22</v>
      </c>
      <c r="B19" s="51" t="s">
        <v>16</v>
      </c>
      <c r="C19" s="18">
        <v>0.64200000000000002</v>
      </c>
      <c r="D19" s="19">
        <v>128.5</v>
      </c>
      <c r="E19" s="19">
        <v>128.69999999999999</v>
      </c>
      <c r="F19" s="21">
        <f t="shared" si="0"/>
        <v>0.2</v>
      </c>
      <c r="G19" s="22" t="e">
        <f>ROUND(((#REF!-D19)*C19/$D$28),3)</f>
        <v>#REF!</v>
      </c>
      <c r="H19" s="22" t="e">
        <f t="shared" si="1"/>
        <v>#REF!</v>
      </c>
      <c r="I19" s="24">
        <f t="shared" si="2"/>
        <v>-99.8</v>
      </c>
    </row>
    <row r="20" spans="1:9" ht="20.25">
      <c r="A20" s="45">
        <v>23</v>
      </c>
      <c r="B20" s="51" t="s">
        <v>17</v>
      </c>
      <c r="C20" s="18">
        <v>23.56</v>
      </c>
      <c r="D20" s="19">
        <v>155.69999999999999</v>
      </c>
      <c r="E20" s="19">
        <v>156.80000000000001</v>
      </c>
      <c r="F20" s="21">
        <f t="shared" si="0"/>
        <v>0.7</v>
      </c>
      <c r="G20" s="22" t="e">
        <f>ROUND(((#REF!-D20)*C20/$D$28),3)</f>
        <v>#REF!</v>
      </c>
      <c r="H20" s="22" t="e">
        <f t="shared" si="1"/>
        <v>#REF!</v>
      </c>
      <c r="I20" s="24">
        <f t="shared" si="2"/>
        <v>-99.6</v>
      </c>
    </row>
    <row r="21" spans="1:9" ht="20.25">
      <c r="A21" s="45">
        <v>25</v>
      </c>
      <c r="B21" s="51" t="s">
        <v>18</v>
      </c>
      <c r="C21" s="18">
        <v>2.0920000000000001</v>
      </c>
      <c r="D21" s="19">
        <v>134.9</v>
      </c>
      <c r="E21" s="19">
        <v>135.5</v>
      </c>
      <c r="F21" s="21">
        <f t="shared" si="0"/>
        <v>0.4</v>
      </c>
      <c r="G21" s="22" t="e">
        <f>ROUND(((#REF!-D21)*C21/$D$28),3)</f>
        <v>#REF!</v>
      </c>
      <c r="H21" s="22" t="e">
        <f t="shared" si="1"/>
        <v>#REF!</v>
      </c>
      <c r="I21" s="24"/>
    </row>
    <row r="22" spans="1:9" ht="20.25">
      <c r="A22" s="45">
        <v>26</v>
      </c>
      <c r="B22" s="51" t="s">
        <v>19</v>
      </c>
      <c r="C22" s="26">
        <v>7.0000000000000007E-2</v>
      </c>
      <c r="D22" s="19">
        <v>128.5</v>
      </c>
      <c r="E22" s="19">
        <v>128.80000000000001</v>
      </c>
      <c r="F22" s="21">
        <f t="shared" si="0"/>
        <v>0.2</v>
      </c>
      <c r="G22" s="22" t="e">
        <f>ROUND(((#REF!-D22)*C22/$D$28),3)</f>
        <v>#REF!</v>
      </c>
      <c r="H22" s="22" t="e">
        <f t="shared" si="1"/>
        <v>#REF!</v>
      </c>
      <c r="I22" s="24"/>
    </row>
    <row r="23" spans="1:9" ht="20.25">
      <c r="A23" s="45">
        <v>28</v>
      </c>
      <c r="B23" s="51" t="s">
        <v>20</v>
      </c>
      <c r="C23" s="18">
        <v>4.9829999999999997</v>
      </c>
      <c r="D23" s="82">
        <v>139</v>
      </c>
      <c r="E23" s="19">
        <v>139.5</v>
      </c>
      <c r="F23" s="21">
        <f t="shared" si="0"/>
        <v>0.4</v>
      </c>
      <c r="G23" s="22" t="e">
        <f>ROUND(((#REF!-D23)*C23/$D$28),3)</f>
        <v>#REF!</v>
      </c>
      <c r="H23" s="22" t="e">
        <f t="shared" si="1"/>
        <v>#REF!</v>
      </c>
      <c r="I23" s="24"/>
    </row>
    <row r="24" spans="1:9" ht="40.5">
      <c r="A24" s="45">
        <v>27</v>
      </c>
      <c r="B24" s="40" t="s">
        <v>21</v>
      </c>
      <c r="C24" s="18">
        <v>1.514</v>
      </c>
      <c r="D24" s="19">
        <v>141.9</v>
      </c>
      <c r="E24" s="19">
        <v>142.9</v>
      </c>
      <c r="F24" s="21">
        <f t="shared" si="0"/>
        <v>0.7</v>
      </c>
      <c r="G24" s="22" t="e">
        <f>ROUND(((#REF!-#REF!)*C24/$D$28),3)</f>
        <v>#REF!</v>
      </c>
      <c r="H24" s="22" t="e">
        <f t="shared" si="1"/>
        <v>#REF!</v>
      </c>
      <c r="I24" s="24"/>
    </row>
    <row r="25" spans="1:9" ht="20.25" customHeight="1">
      <c r="A25" s="45">
        <v>29</v>
      </c>
      <c r="B25" s="51" t="s">
        <v>22</v>
      </c>
      <c r="C25" s="18">
        <v>3.512</v>
      </c>
      <c r="D25" s="19">
        <v>149.6</v>
      </c>
      <c r="E25" s="19">
        <v>150.4</v>
      </c>
      <c r="F25" s="21">
        <f t="shared" si="0"/>
        <v>0.5</v>
      </c>
      <c r="G25" s="22" t="e">
        <f>ROUND(((#REF!-D25)*C25/$D$28),3)</f>
        <v>#REF!</v>
      </c>
      <c r="H25" s="22" t="e">
        <f t="shared" si="1"/>
        <v>#REF!</v>
      </c>
      <c r="I25" s="24"/>
    </row>
    <row r="26" spans="1:9" ht="20.25" customHeight="1">
      <c r="A26" s="45">
        <v>30</v>
      </c>
      <c r="B26" s="51" t="s">
        <v>23</v>
      </c>
      <c r="C26" s="18">
        <v>5.1999999999999998E-2</v>
      </c>
      <c r="D26" s="19">
        <v>137.1</v>
      </c>
      <c r="E26" s="19">
        <v>137.69999999999999</v>
      </c>
      <c r="F26" s="21">
        <f t="shared" si="0"/>
        <v>0.4</v>
      </c>
      <c r="G26" s="22" t="e">
        <f>ROUND(((#REF!-D26)*C26/$D$28),3)</f>
        <v>#REF!</v>
      </c>
      <c r="H26" s="22" t="e">
        <f t="shared" si="1"/>
        <v>#REF!</v>
      </c>
      <c r="I26" s="24"/>
    </row>
    <row r="27" spans="1:9" ht="21" customHeight="1" thickBot="1">
      <c r="A27" s="53">
        <v>31</v>
      </c>
      <c r="B27" s="51" t="s">
        <v>29</v>
      </c>
      <c r="C27" s="18">
        <v>6.0999999999999999E-2</v>
      </c>
      <c r="D27" s="82">
        <v>130</v>
      </c>
      <c r="E27" s="19">
        <v>130.30000000000001</v>
      </c>
      <c r="F27" s="21">
        <f t="shared" si="0"/>
        <v>0.2</v>
      </c>
      <c r="G27" s="22" t="e">
        <f>ROUND(((#REF!-D27)*C27/$D$28),3)</f>
        <v>#REF!</v>
      </c>
      <c r="H27" s="22" t="e">
        <f t="shared" si="1"/>
        <v>#REF!</v>
      </c>
      <c r="I27" s="24">
        <f>ROUND((F21/D21-1)*100,1)</f>
        <v>-99.7</v>
      </c>
    </row>
    <row r="28" spans="1:9" ht="20.25" customHeight="1">
      <c r="A28" s="45" t="s">
        <v>25</v>
      </c>
      <c r="B28" s="51" t="s">
        <v>26</v>
      </c>
      <c r="C28" s="30">
        <v>100</v>
      </c>
      <c r="D28" s="19">
        <v>167.2</v>
      </c>
      <c r="E28" s="19">
        <v>168.6</v>
      </c>
      <c r="F28" s="21">
        <f t="shared" si="0"/>
        <v>0.8</v>
      </c>
      <c r="G28" s="22" t="e">
        <f>SUM(G10:G27)</f>
        <v>#REF!</v>
      </c>
      <c r="H28" s="31" t="e">
        <f>SUM(H10:H27)</f>
        <v>#REF!</v>
      </c>
      <c r="I28" s="24">
        <f>ROUND((F28/D28-1)*100,1)</f>
        <v>-99.5</v>
      </c>
    </row>
    <row r="29" spans="1:9">
      <c r="C29" s="54"/>
      <c r="F29" s="50"/>
    </row>
    <row r="30" spans="1:9" ht="15" hidden="1">
      <c r="C30" s="42"/>
    </row>
    <row r="31" spans="1:9" ht="15" hidden="1">
      <c r="C31" s="43"/>
    </row>
  </sheetData>
  <mergeCells count="10">
    <mergeCell ref="H4:H9"/>
    <mergeCell ref="D7:D9"/>
    <mergeCell ref="A2:H2"/>
    <mergeCell ref="A4:A9"/>
    <mergeCell ref="B4:B9"/>
    <mergeCell ref="C4:C9"/>
    <mergeCell ref="D4:D6"/>
    <mergeCell ref="E4:E6"/>
    <mergeCell ref="F4:F9"/>
    <mergeCell ref="G4:G9"/>
  </mergeCells>
  <pageMargins left="0.7" right="0.7" top="0.75" bottom="0.75" header="0.3" footer="0.3"/>
  <pageSetup paperSize="9" scale="83" orientation="portrait" verticalDpi="150" r:id="rId1"/>
  <drawing r:id="rId2"/>
</worksheet>
</file>

<file path=xl/worksheets/sheet4.xml><?xml version="1.0" encoding="utf-8"?>
<worksheet xmlns="http://schemas.openxmlformats.org/spreadsheetml/2006/main" xmlns:r="http://schemas.openxmlformats.org/officeDocument/2006/relationships">
  <dimension ref="A1:N34"/>
  <sheetViews>
    <sheetView rightToLeft="1" view="pageBreakPreview" zoomScaleSheetLayoutView="100" workbookViewId="0">
      <selection activeCell="F17" sqref="F17"/>
    </sheetView>
  </sheetViews>
  <sheetFormatPr defaultRowHeight="12.75"/>
  <cols>
    <col min="1" max="1" width="5.140625" customWidth="1"/>
    <col min="2" max="2" width="35.28515625" customWidth="1"/>
    <col min="3" max="3" width="7.140625" customWidth="1"/>
    <col min="4" max="5" width="10.7109375" customWidth="1"/>
    <col min="6" max="6" width="8" customWidth="1"/>
    <col min="7" max="7" width="10.85546875" customWidth="1"/>
    <col min="8" max="8" width="13.85546875" customWidth="1"/>
    <col min="9" max="9" width="2.7109375" hidden="1" customWidth="1"/>
  </cols>
  <sheetData>
    <row r="1" spans="1:9" ht="18.75">
      <c r="A1" s="1"/>
    </row>
    <row r="2" spans="1:9" ht="24.75">
      <c r="A2" s="98" t="s">
        <v>40</v>
      </c>
      <c r="B2" s="98"/>
      <c r="C2" s="98"/>
      <c r="D2" s="98"/>
      <c r="E2" s="98"/>
      <c r="F2" s="98"/>
      <c r="G2" s="98"/>
      <c r="H2" s="98"/>
      <c r="I2" s="2"/>
    </row>
    <row r="3" spans="1:9" ht="18.75">
      <c r="A3" s="3"/>
      <c r="B3" s="4"/>
      <c r="C3" s="5"/>
      <c r="D3" s="6" t="s">
        <v>0</v>
      </c>
      <c r="E3" s="7"/>
      <c r="F3" s="7"/>
      <c r="I3" s="7"/>
    </row>
    <row r="4" spans="1:9" ht="12.75" customHeight="1">
      <c r="A4" s="99" t="s">
        <v>1</v>
      </c>
      <c r="B4" s="93" t="s">
        <v>2</v>
      </c>
      <c r="C4" s="93" t="s">
        <v>3</v>
      </c>
      <c r="D4" s="86" t="s">
        <v>35</v>
      </c>
      <c r="E4" s="86" t="s">
        <v>37</v>
      </c>
      <c r="F4" s="96" t="s">
        <v>4</v>
      </c>
      <c r="G4" s="103" t="s">
        <v>5</v>
      </c>
      <c r="H4" s="103" t="s">
        <v>6</v>
      </c>
      <c r="I4" s="9"/>
    </row>
    <row r="5" spans="1:9">
      <c r="A5" s="99"/>
      <c r="B5" s="93"/>
      <c r="C5" s="93"/>
      <c r="D5" s="87"/>
      <c r="E5" s="87"/>
      <c r="F5" s="96"/>
      <c r="G5" s="103"/>
      <c r="H5" s="103"/>
      <c r="I5" s="9"/>
    </row>
    <row r="6" spans="1:9">
      <c r="A6" s="99"/>
      <c r="B6" s="93"/>
      <c r="C6" s="93"/>
      <c r="D6" s="95"/>
      <c r="E6" s="95"/>
      <c r="F6" s="96"/>
      <c r="G6" s="103"/>
      <c r="H6" s="103"/>
      <c r="I6" s="9"/>
    </row>
    <row r="7" spans="1:9" ht="12.75" hidden="1" customHeight="1">
      <c r="A7" s="99"/>
      <c r="B7" s="93"/>
      <c r="C7" s="93"/>
      <c r="D7" s="86" t="s">
        <v>34</v>
      </c>
      <c r="E7" s="86" t="s">
        <v>35</v>
      </c>
      <c r="F7" s="96"/>
      <c r="G7" s="103"/>
      <c r="H7" s="103"/>
      <c r="I7" s="9"/>
    </row>
    <row r="8" spans="1:9" ht="12.75" hidden="1" customHeight="1">
      <c r="A8" s="99"/>
      <c r="B8" s="93"/>
      <c r="C8" s="93"/>
      <c r="D8" s="87"/>
      <c r="E8" s="87"/>
      <c r="F8" s="96"/>
      <c r="G8" s="103"/>
      <c r="H8" s="103"/>
      <c r="I8" s="11"/>
    </row>
    <row r="9" spans="1:9" ht="18.75" hidden="1" customHeight="1">
      <c r="A9" s="100"/>
      <c r="B9" s="93"/>
      <c r="C9" s="94"/>
      <c r="D9" s="95"/>
      <c r="E9" s="95"/>
      <c r="F9" s="97"/>
      <c r="G9" s="104"/>
      <c r="H9" s="104"/>
      <c r="I9" s="15"/>
    </row>
    <row r="10" spans="1:9" ht="20.25">
      <c r="A10" s="55">
        <v>10</v>
      </c>
      <c r="B10" s="56" t="s">
        <v>28</v>
      </c>
      <c r="C10" s="18">
        <v>7.5650000000000004</v>
      </c>
      <c r="D10" s="21">
        <v>161</v>
      </c>
      <c r="E10" s="19">
        <v>162.19999999999999</v>
      </c>
      <c r="F10" s="36">
        <f t="shared" ref="F10:F28" si="0">ROUND((E10/D10-1)*100,1)</f>
        <v>0.7</v>
      </c>
      <c r="G10" s="37">
        <f t="shared" ref="G10:G27" si="1">ROUND(((E10-D10)*C10/$D$28),3)</f>
        <v>5.3999999999999999E-2</v>
      </c>
      <c r="H10" s="21">
        <f t="shared" ref="H10:H27" si="2">ROUND(G10/$G$28*100,3)</f>
        <v>6.6260000000000003</v>
      </c>
      <c r="I10" s="23"/>
    </row>
    <row r="11" spans="1:9" ht="20.25">
      <c r="A11" s="55">
        <v>11</v>
      </c>
      <c r="B11" s="56" t="s">
        <v>8</v>
      </c>
      <c r="C11" s="18">
        <v>6.3929999999999998</v>
      </c>
      <c r="D11" s="20">
        <v>159.69999999999999</v>
      </c>
      <c r="E11" s="19">
        <v>161.19999999999999</v>
      </c>
      <c r="F11" s="36">
        <f t="shared" si="0"/>
        <v>0.9</v>
      </c>
      <c r="G11" s="37">
        <f t="shared" si="1"/>
        <v>5.7000000000000002E-2</v>
      </c>
      <c r="H11" s="21">
        <f t="shared" si="2"/>
        <v>6.9939999999999998</v>
      </c>
      <c r="I11" s="23"/>
    </row>
    <row r="12" spans="1:9" ht="20.25">
      <c r="A12" s="55">
        <v>13</v>
      </c>
      <c r="B12" s="56" t="s">
        <v>9</v>
      </c>
      <c r="C12" s="18">
        <v>0.624</v>
      </c>
      <c r="D12" s="20">
        <v>128.80000000000001</v>
      </c>
      <c r="E12" s="19">
        <v>129.4</v>
      </c>
      <c r="F12" s="36">
        <f t="shared" si="0"/>
        <v>0.5</v>
      </c>
      <c r="G12" s="37">
        <f t="shared" si="1"/>
        <v>2E-3</v>
      </c>
      <c r="H12" s="21">
        <f t="shared" si="2"/>
        <v>0.245</v>
      </c>
      <c r="I12" s="24">
        <f t="shared" ref="I12:I20" si="3">ROUND((F12/D12-1)*100,1)</f>
        <v>-99.6</v>
      </c>
    </row>
    <row r="13" spans="1:9" ht="20.25">
      <c r="A13" s="55">
        <v>14</v>
      </c>
      <c r="B13" s="56" t="s">
        <v>10</v>
      </c>
      <c r="C13" s="18">
        <v>0.20899999999999999</v>
      </c>
      <c r="D13" s="21">
        <v>132</v>
      </c>
      <c r="E13" s="19">
        <v>132.5</v>
      </c>
      <c r="F13" s="36">
        <f t="shared" si="0"/>
        <v>0.4</v>
      </c>
      <c r="G13" s="37">
        <f t="shared" si="1"/>
        <v>1E-3</v>
      </c>
      <c r="H13" s="21">
        <f t="shared" si="2"/>
        <v>0.123</v>
      </c>
      <c r="I13" s="24">
        <f t="shared" si="3"/>
        <v>-99.7</v>
      </c>
    </row>
    <row r="14" spans="1:9" ht="40.5">
      <c r="A14" s="55">
        <v>15</v>
      </c>
      <c r="B14" s="56" t="s">
        <v>11</v>
      </c>
      <c r="C14" s="18">
        <v>0.111</v>
      </c>
      <c r="D14" s="20">
        <v>126.6</v>
      </c>
      <c r="E14" s="82">
        <v>127</v>
      </c>
      <c r="F14" s="36">
        <f t="shared" si="0"/>
        <v>0.3</v>
      </c>
      <c r="G14" s="37">
        <f t="shared" si="1"/>
        <v>0</v>
      </c>
      <c r="H14" s="21">
        <f t="shared" si="2"/>
        <v>0</v>
      </c>
      <c r="I14" s="24">
        <f t="shared" si="3"/>
        <v>-99.8</v>
      </c>
    </row>
    <row r="15" spans="1:9" ht="20.25">
      <c r="A15" s="55">
        <v>17</v>
      </c>
      <c r="B15" s="56" t="s">
        <v>12</v>
      </c>
      <c r="C15" s="18">
        <v>7.9000000000000001E-2</v>
      </c>
      <c r="D15" s="20">
        <v>135.30000000000001</v>
      </c>
      <c r="E15" s="19">
        <v>135.69999999999999</v>
      </c>
      <c r="F15" s="36">
        <f t="shared" si="0"/>
        <v>0.3</v>
      </c>
      <c r="G15" s="37">
        <f t="shared" si="1"/>
        <v>0</v>
      </c>
      <c r="H15" s="21">
        <f t="shared" si="2"/>
        <v>0</v>
      </c>
      <c r="I15" s="24">
        <f t="shared" si="3"/>
        <v>-99.8</v>
      </c>
    </row>
    <row r="16" spans="1:9" ht="20.25">
      <c r="A16" s="55">
        <v>18</v>
      </c>
      <c r="B16" s="56" t="s">
        <v>13</v>
      </c>
      <c r="C16" s="18">
        <v>0.32200000000000001</v>
      </c>
      <c r="D16" s="20">
        <v>128.1</v>
      </c>
      <c r="E16" s="19">
        <v>129.19999999999999</v>
      </c>
      <c r="F16" s="36">
        <f t="shared" si="0"/>
        <v>0.9</v>
      </c>
      <c r="G16" s="37">
        <f t="shared" si="1"/>
        <v>2E-3</v>
      </c>
      <c r="H16" s="21">
        <f t="shared" si="2"/>
        <v>0.245</v>
      </c>
      <c r="I16" s="24">
        <f t="shared" si="3"/>
        <v>-99.3</v>
      </c>
    </row>
    <row r="17" spans="1:14" ht="20.25">
      <c r="A17" s="55">
        <v>19</v>
      </c>
      <c r="B17" s="56" t="s">
        <v>14</v>
      </c>
      <c r="C17" s="18">
        <v>42.161000000000001</v>
      </c>
      <c r="D17" s="20">
        <v>187.6</v>
      </c>
      <c r="E17" s="19">
        <v>189.4</v>
      </c>
      <c r="F17" s="36">
        <f t="shared" si="0"/>
        <v>1</v>
      </c>
      <c r="G17" s="37">
        <f t="shared" si="1"/>
        <v>0.45400000000000001</v>
      </c>
      <c r="H17" s="21">
        <f t="shared" si="2"/>
        <v>55.706000000000003</v>
      </c>
      <c r="I17" s="24">
        <f t="shared" si="3"/>
        <v>-99.5</v>
      </c>
    </row>
    <row r="18" spans="1:14" ht="20.25">
      <c r="A18" s="55">
        <v>20</v>
      </c>
      <c r="B18" s="56" t="s">
        <v>15</v>
      </c>
      <c r="C18" s="26">
        <v>6.05</v>
      </c>
      <c r="D18" s="21">
        <v>150</v>
      </c>
      <c r="E18" s="19">
        <v>151.1</v>
      </c>
      <c r="F18" s="36">
        <f t="shared" si="0"/>
        <v>0.7</v>
      </c>
      <c r="G18" s="37">
        <f t="shared" si="1"/>
        <v>0.04</v>
      </c>
      <c r="H18" s="21">
        <f t="shared" si="2"/>
        <v>4.9080000000000004</v>
      </c>
      <c r="I18" s="24">
        <f t="shared" si="3"/>
        <v>-99.5</v>
      </c>
    </row>
    <row r="19" spans="1:14" ht="20.25">
      <c r="A19" s="55">
        <v>22</v>
      </c>
      <c r="B19" s="56" t="s">
        <v>16</v>
      </c>
      <c r="C19" s="18">
        <v>0.64200000000000002</v>
      </c>
      <c r="D19" s="20">
        <v>128.5</v>
      </c>
      <c r="E19" s="19">
        <v>128.69999999999999</v>
      </c>
      <c r="F19" s="36">
        <f t="shared" si="0"/>
        <v>0.2</v>
      </c>
      <c r="G19" s="37">
        <f t="shared" si="1"/>
        <v>1E-3</v>
      </c>
      <c r="H19" s="21">
        <f t="shared" si="2"/>
        <v>0.123</v>
      </c>
      <c r="I19" s="24">
        <f t="shared" si="3"/>
        <v>-99.8</v>
      </c>
    </row>
    <row r="20" spans="1:14" ht="20.25">
      <c r="A20" s="55">
        <v>23</v>
      </c>
      <c r="B20" s="56" t="s">
        <v>17</v>
      </c>
      <c r="C20" s="18">
        <v>23.56</v>
      </c>
      <c r="D20" s="20">
        <v>155.69999999999999</v>
      </c>
      <c r="E20" s="19">
        <v>156.80000000000001</v>
      </c>
      <c r="F20" s="36">
        <f t="shared" si="0"/>
        <v>0.7</v>
      </c>
      <c r="G20" s="37">
        <f t="shared" si="1"/>
        <v>0.155</v>
      </c>
      <c r="H20" s="21">
        <f t="shared" si="2"/>
        <v>19.018000000000001</v>
      </c>
      <c r="I20" s="24">
        <f t="shared" si="3"/>
        <v>-99.6</v>
      </c>
    </row>
    <row r="21" spans="1:14" ht="20.25">
      <c r="A21" s="55">
        <v>25</v>
      </c>
      <c r="B21" s="56" t="s">
        <v>18</v>
      </c>
      <c r="C21" s="18">
        <v>2.0920000000000001</v>
      </c>
      <c r="D21" s="20">
        <v>134.9</v>
      </c>
      <c r="E21" s="19">
        <v>135.5</v>
      </c>
      <c r="F21" s="36">
        <f t="shared" si="0"/>
        <v>0.4</v>
      </c>
      <c r="G21" s="37">
        <f t="shared" si="1"/>
        <v>8.0000000000000002E-3</v>
      </c>
      <c r="H21" s="21">
        <f t="shared" si="2"/>
        <v>0.98199999999999998</v>
      </c>
      <c r="I21" s="24"/>
    </row>
    <row r="22" spans="1:14" ht="20.25">
      <c r="A22" s="55">
        <v>26</v>
      </c>
      <c r="B22" s="56" t="s">
        <v>19</v>
      </c>
      <c r="C22" s="26">
        <v>7.0000000000000007E-2</v>
      </c>
      <c r="D22" s="20">
        <v>128.5</v>
      </c>
      <c r="E22" s="19">
        <v>128.80000000000001</v>
      </c>
      <c r="F22" s="36">
        <f t="shared" si="0"/>
        <v>0.2</v>
      </c>
      <c r="G22" s="37">
        <f t="shared" si="1"/>
        <v>0</v>
      </c>
      <c r="H22" s="21">
        <f t="shared" si="2"/>
        <v>0</v>
      </c>
      <c r="I22" s="24"/>
      <c r="L22" s="60"/>
      <c r="M22" s="57"/>
      <c r="N22" s="38"/>
    </row>
    <row r="23" spans="1:14" ht="20.25">
      <c r="A23" s="55">
        <v>28</v>
      </c>
      <c r="B23" s="39" t="s">
        <v>20</v>
      </c>
      <c r="C23" s="18">
        <v>4.9829999999999997</v>
      </c>
      <c r="D23" s="21">
        <v>139</v>
      </c>
      <c r="E23" s="19">
        <v>139.5</v>
      </c>
      <c r="F23" s="36">
        <f t="shared" si="0"/>
        <v>0.4</v>
      </c>
      <c r="G23" s="37">
        <f t="shared" si="1"/>
        <v>1.4999999999999999E-2</v>
      </c>
      <c r="H23" s="21">
        <f t="shared" si="2"/>
        <v>1.84</v>
      </c>
      <c r="I23" s="24"/>
    </row>
    <row r="24" spans="1:14" ht="40.5">
      <c r="A24" s="55">
        <v>27</v>
      </c>
      <c r="B24" s="40" t="s">
        <v>21</v>
      </c>
      <c r="C24" s="18">
        <v>1.514</v>
      </c>
      <c r="D24" s="20">
        <v>141.9</v>
      </c>
      <c r="E24" s="19">
        <v>142.9</v>
      </c>
      <c r="F24" s="36">
        <f t="shared" si="0"/>
        <v>0.7</v>
      </c>
      <c r="G24" s="37">
        <f t="shared" si="1"/>
        <v>8.9999999999999993E-3</v>
      </c>
      <c r="H24" s="21">
        <f t="shared" si="2"/>
        <v>1.1040000000000001</v>
      </c>
      <c r="I24" s="24"/>
      <c r="L24" s="46"/>
    </row>
    <row r="25" spans="1:14" ht="20.25">
      <c r="A25" s="55">
        <v>29</v>
      </c>
      <c r="B25" s="39" t="s">
        <v>22</v>
      </c>
      <c r="C25" s="18">
        <v>3.512</v>
      </c>
      <c r="D25" s="20">
        <v>149.6</v>
      </c>
      <c r="E25" s="19">
        <v>150.4</v>
      </c>
      <c r="F25" s="36">
        <f t="shared" si="0"/>
        <v>0.5</v>
      </c>
      <c r="G25" s="37">
        <f t="shared" si="1"/>
        <v>1.7000000000000001E-2</v>
      </c>
      <c r="H25" s="21">
        <f t="shared" si="2"/>
        <v>2.0859999999999999</v>
      </c>
      <c r="I25" s="24"/>
      <c r="L25" s="46"/>
    </row>
    <row r="26" spans="1:14" ht="20.25">
      <c r="A26" s="55">
        <v>30</v>
      </c>
      <c r="B26" s="39" t="s">
        <v>23</v>
      </c>
      <c r="C26" s="18">
        <v>5.1999999999999998E-2</v>
      </c>
      <c r="D26" s="20">
        <v>137.1</v>
      </c>
      <c r="E26" s="19">
        <v>137.69999999999999</v>
      </c>
      <c r="F26" s="36">
        <f t="shared" si="0"/>
        <v>0.4</v>
      </c>
      <c r="G26" s="37">
        <f t="shared" si="1"/>
        <v>0</v>
      </c>
      <c r="H26" s="21">
        <f t="shared" si="2"/>
        <v>0</v>
      </c>
      <c r="I26" s="24"/>
      <c r="L26" s="46"/>
    </row>
    <row r="27" spans="1:14" ht="20.25">
      <c r="A27" s="55">
        <v>31</v>
      </c>
      <c r="B27" s="56" t="s">
        <v>24</v>
      </c>
      <c r="C27" s="18">
        <v>6.0999999999999999E-2</v>
      </c>
      <c r="D27" s="21">
        <v>130</v>
      </c>
      <c r="E27" s="19">
        <v>130.30000000000001</v>
      </c>
      <c r="F27" s="36">
        <f t="shared" si="0"/>
        <v>0.2</v>
      </c>
      <c r="G27" s="37">
        <f t="shared" si="1"/>
        <v>0</v>
      </c>
      <c r="H27" s="21">
        <f t="shared" si="2"/>
        <v>0</v>
      </c>
      <c r="I27" s="24">
        <f>ROUND((F21/D21-1)*100,1)</f>
        <v>-99.7</v>
      </c>
    </row>
    <row r="28" spans="1:14" ht="18.75">
      <c r="A28" s="55" t="s">
        <v>25</v>
      </c>
      <c r="B28" s="59" t="s">
        <v>26</v>
      </c>
      <c r="C28" s="58">
        <v>100</v>
      </c>
      <c r="D28" s="20">
        <v>167.2</v>
      </c>
      <c r="E28" s="19">
        <v>168.6</v>
      </c>
      <c r="F28" s="36">
        <f t="shared" si="0"/>
        <v>0.8</v>
      </c>
      <c r="G28" s="37">
        <f>SUM(G10:G27)</f>
        <v>0.81500000000000017</v>
      </c>
      <c r="H28" s="41">
        <f>SUM(H10:H27)</f>
        <v>100.00000000000001</v>
      </c>
      <c r="I28" s="24">
        <f>ROUND((F28/D28-1)*100,1)</f>
        <v>-99.5</v>
      </c>
    </row>
    <row r="29" spans="1:14" ht="11.25" customHeight="1"/>
    <row r="30" spans="1:14" ht="15" hidden="1">
      <c r="C30" s="42"/>
    </row>
    <row r="31" spans="1:14" ht="15" hidden="1">
      <c r="C31" s="43"/>
    </row>
    <row r="34" spans="4:5">
      <c r="D34" s="44"/>
      <c r="E34" s="44"/>
    </row>
  </sheetData>
  <mergeCells count="11">
    <mergeCell ref="H4:H9"/>
    <mergeCell ref="A4:A9"/>
    <mergeCell ref="A2:H2"/>
    <mergeCell ref="C4:C9"/>
    <mergeCell ref="B4:B9"/>
    <mergeCell ref="F4:F9"/>
    <mergeCell ref="G4:G9"/>
    <mergeCell ref="D4:D6"/>
    <mergeCell ref="E4:E6"/>
    <mergeCell ref="D7:D9"/>
    <mergeCell ref="E7:E9"/>
  </mergeCells>
  <pageMargins left="0.7" right="0.7" top="0.75" bottom="0.75" header="0.3" footer="0.3"/>
  <pageSetup paperSize="9" scale="84" orientation="portrait" verticalDpi="150" r:id="rId1"/>
  <drawing r:id="rId2"/>
</worksheet>
</file>

<file path=xl/worksheets/sheet5.xml><?xml version="1.0" encoding="utf-8"?>
<worksheet xmlns="http://schemas.openxmlformats.org/spreadsheetml/2006/main" xmlns:r="http://schemas.openxmlformats.org/officeDocument/2006/relationships">
  <dimension ref="A1:P31"/>
  <sheetViews>
    <sheetView rightToLeft="1" view="pageBreakPreview" topLeftCell="A13" zoomScaleSheetLayoutView="100" workbookViewId="0">
      <selection activeCell="F10" sqref="F10"/>
    </sheetView>
  </sheetViews>
  <sheetFormatPr defaultRowHeight="12.75"/>
  <cols>
    <col min="1" max="1" width="7.85546875" customWidth="1"/>
    <col min="2" max="2" width="34.140625" customWidth="1"/>
    <col min="3" max="3" width="8.140625" customWidth="1"/>
    <col min="4" max="4" width="11.28515625" customWidth="1"/>
    <col min="5" max="5" width="11" customWidth="1"/>
    <col min="6" max="6" width="11.42578125" customWidth="1"/>
    <col min="7" max="8" width="8" hidden="1" customWidth="1"/>
    <col min="9" max="9" width="15.85546875" hidden="1" customWidth="1"/>
  </cols>
  <sheetData>
    <row r="1" spans="1:12" ht="18.75" hidden="1">
      <c r="A1" s="1"/>
    </row>
    <row r="2" spans="1:12" ht="24.75">
      <c r="A2" s="106" t="s">
        <v>41</v>
      </c>
      <c r="B2" s="106"/>
      <c r="C2" s="106"/>
      <c r="D2" s="106"/>
      <c r="E2" s="106"/>
      <c r="F2" s="106"/>
      <c r="G2" s="106"/>
      <c r="H2" s="106"/>
      <c r="I2" s="2"/>
    </row>
    <row r="3" spans="1:12" ht="18.75">
      <c r="A3" s="3"/>
      <c r="B3" s="4"/>
      <c r="C3" s="5"/>
      <c r="D3" s="6" t="s">
        <v>0</v>
      </c>
      <c r="E3" s="7"/>
      <c r="F3" s="7"/>
      <c r="I3" s="7"/>
    </row>
    <row r="4" spans="1:12" ht="12.75" customHeight="1">
      <c r="A4" s="99" t="s">
        <v>1</v>
      </c>
      <c r="B4" s="93" t="s">
        <v>30</v>
      </c>
      <c r="C4" s="93" t="s">
        <v>3</v>
      </c>
      <c r="D4" s="86" t="s">
        <v>35</v>
      </c>
      <c r="E4" s="86" t="s">
        <v>37</v>
      </c>
      <c r="F4" s="96" t="s">
        <v>4</v>
      </c>
      <c r="G4" s="85" t="s">
        <v>5</v>
      </c>
      <c r="H4" s="85" t="s">
        <v>6</v>
      </c>
      <c r="I4" s="9"/>
    </row>
    <row r="5" spans="1:12">
      <c r="A5" s="99"/>
      <c r="B5" s="93"/>
      <c r="C5" s="93"/>
      <c r="D5" s="87"/>
      <c r="E5" s="87"/>
      <c r="F5" s="96"/>
      <c r="G5" s="85"/>
      <c r="H5" s="85"/>
      <c r="I5" s="9"/>
    </row>
    <row r="6" spans="1:12">
      <c r="A6" s="99"/>
      <c r="B6" s="93"/>
      <c r="C6" s="93"/>
      <c r="D6" s="95"/>
      <c r="E6" s="95"/>
      <c r="F6" s="96"/>
      <c r="G6" s="85"/>
      <c r="H6" s="85"/>
      <c r="I6" s="9"/>
    </row>
    <row r="7" spans="1:12" ht="18.75" hidden="1" customHeight="1">
      <c r="A7" s="99"/>
      <c r="B7" s="93"/>
      <c r="C7" s="93"/>
      <c r="D7" s="8"/>
      <c r="E7" s="10"/>
      <c r="F7" s="96"/>
      <c r="G7" s="85"/>
      <c r="H7" s="85"/>
      <c r="I7" s="9"/>
    </row>
    <row r="8" spans="1:12" ht="18.75" hidden="1" customHeight="1">
      <c r="A8" s="99"/>
      <c r="B8" s="93"/>
      <c r="C8" s="93"/>
      <c r="D8" s="8"/>
      <c r="E8" s="10"/>
      <c r="F8" s="96"/>
      <c r="G8" s="85"/>
      <c r="H8" s="85"/>
      <c r="I8" s="11"/>
    </row>
    <row r="9" spans="1:12" ht="18.75" hidden="1" customHeight="1">
      <c r="A9" s="100"/>
      <c r="B9" s="94"/>
      <c r="C9" s="94"/>
      <c r="D9" s="12"/>
      <c r="E9" s="14"/>
      <c r="F9" s="97"/>
      <c r="G9" s="85"/>
      <c r="H9" s="85"/>
      <c r="I9" s="15"/>
    </row>
    <row r="10" spans="1:12" ht="21">
      <c r="A10" s="45">
        <v>10</v>
      </c>
      <c r="B10" s="63" t="s">
        <v>28</v>
      </c>
      <c r="C10" s="18">
        <v>7.5650000000000004</v>
      </c>
      <c r="D10" s="82">
        <v>139</v>
      </c>
      <c r="E10" s="82">
        <v>140</v>
      </c>
      <c r="F10" s="61">
        <f t="shared" ref="F10:F28" si="0">ROUND(((E10/D10)-1)*100,1)</f>
        <v>0.7</v>
      </c>
      <c r="G10" s="22" t="e">
        <f>ROUND(((#REF!-#REF!)*C10/#REF!),3)</f>
        <v>#REF!</v>
      </c>
      <c r="H10" s="22" t="e">
        <f>ROUND(G10/$G$28*100,3)</f>
        <v>#REF!</v>
      </c>
      <c r="I10" s="23"/>
      <c r="L10" s="25"/>
    </row>
    <row r="11" spans="1:12" ht="21">
      <c r="A11" s="45">
        <v>11</v>
      </c>
      <c r="B11" s="63" t="s">
        <v>8</v>
      </c>
      <c r="C11" s="18">
        <v>6.3929999999999998</v>
      </c>
      <c r="D11" s="19">
        <v>292.5</v>
      </c>
      <c r="E11" s="19">
        <v>294.3</v>
      </c>
      <c r="F11" s="61">
        <f t="shared" si="0"/>
        <v>0.6</v>
      </c>
      <c r="G11" s="22"/>
      <c r="H11" s="22"/>
      <c r="I11" s="23"/>
      <c r="L11" s="25"/>
    </row>
    <row r="12" spans="1:12" ht="21">
      <c r="A12" s="45">
        <v>13</v>
      </c>
      <c r="B12" s="63" t="s">
        <v>9</v>
      </c>
      <c r="C12" s="18">
        <v>0.624</v>
      </c>
      <c r="D12" s="19">
        <v>263.2</v>
      </c>
      <c r="E12" s="19">
        <v>264.2</v>
      </c>
      <c r="F12" s="61">
        <f t="shared" si="0"/>
        <v>0.4</v>
      </c>
      <c r="G12" s="22" t="e">
        <f>ROUND(((#REF!-#REF!)*C12/#REF!),3)</f>
        <v>#REF!</v>
      </c>
      <c r="H12" s="22" t="e">
        <f t="shared" ref="H12:H27" si="1">ROUND(G12/$G$28*100,3)</f>
        <v>#REF!</v>
      </c>
      <c r="I12" s="24" t="e">
        <f>ROUND((F12/#REF!-1)*100,1)</f>
        <v>#REF!</v>
      </c>
      <c r="L12" s="25"/>
    </row>
    <row r="13" spans="1:12" ht="21">
      <c r="A13" s="45">
        <v>14</v>
      </c>
      <c r="B13" s="63" t="s">
        <v>10</v>
      </c>
      <c r="C13" s="18">
        <v>0.20899999999999999</v>
      </c>
      <c r="D13" s="19">
        <v>244.8</v>
      </c>
      <c r="E13" s="19">
        <v>245.9</v>
      </c>
      <c r="F13" s="61">
        <f t="shared" si="0"/>
        <v>0.4</v>
      </c>
      <c r="G13" s="22" t="e">
        <f>ROUND(((#REF!-#REF!)*C13/#REF!),3)</f>
        <v>#REF!</v>
      </c>
      <c r="H13" s="22" t="e">
        <f t="shared" si="1"/>
        <v>#REF!</v>
      </c>
      <c r="I13" s="24" t="e">
        <f>ROUND((F13/#REF!-1)*100,1)</f>
        <v>#REF!</v>
      </c>
      <c r="L13" s="25"/>
    </row>
    <row r="14" spans="1:12" ht="22.5">
      <c r="A14" s="45">
        <v>15</v>
      </c>
      <c r="B14" s="63" t="s">
        <v>11</v>
      </c>
      <c r="C14" s="18">
        <v>0.111</v>
      </c>
      <c r="D14" s="19">
        <v>204.6</v>
      </c>
      <c r="E14" s="19">
        <v>205.2</v>
      </c>
      <c r="F14" s="61">
        <f t="shared" si="0"/>
        <v>0.3</v>
      </c>
      <c r="G14" s="22" t="e">
        <f>ROUND(((#REF!-#REF!)*C14/#REF!),3)</f>
        <v>#REF!</v>
      </c>
      <c r="H14" s="22" t="e">
        <f t="shared" si="1"/>
        <v>#REF!</v>
      </c>
      <c r="I14" s="24" t="e">
        <f>ROUND((F14/#REF!-1)*100,1)</f>
        <v>#REF!</v>
      </c>
      <c r="L14" s="25"/>
    </row>
    <row r="15" spans="1:12" ht="21">
      <c r="A15" s="45">
        <v>17</v>
      </c>
      <c r="B15" s="63" t="s">
        <v>12</v>
      </c>
      <c r="C15" s="18">
        <v>7.9000000000000001E-2</v>
      </c>
      <c r="D15" s="19">
        <v>125.1</v>
      </c>
      <c r="E15" s="19">
        <v>125.6</v>
      </c>
      <c r="F15" s="61">
        <f t="shared" si="0"/>
        <v>0.4</v>
      </c>
      <c r="G15" s="22" t="e">
        <f>ROUND(((#REF!-#REF!)*C15/#REF!),3)</f>
        <v>#REF!</v>
      </c>
      <c r="H15" s="22" t="e">
        <f t="shared" si="1"/>
        <v>#REF!</v>
      </c>
      <c r="I15" s="24" t="e">
        <f>ROUND((F15/#REF!-1)*100,1)</f>
        <v>#REF!</v>
      </c>
      <c r="L15" s="25"/>
    </row>
    <row r="16" spans="1:12" ht="21">
      <c r="A16" s="45">
        <v>18</v>
      </c>
      <c r="B16" s="63" t="s">
        <v>13</v>
      </c>
      <c r="C16" s="18">
        <v>0.32200000000000001</v>
      </c>
      <c r="D16" s="19">
        <v>156.4</v>
      </c>
      <c r="E16" s="19">
        <v>157.4</v>
      </c>
      <c r="F16" s="61">
        <f t="shared" si="0"/>
        <v>0.6</v>
      </c>
      <c r="G16" s="22" t="e">
        <f>ROUND(((#REF!-#REF!)*C16/#REF!),3)</f>
        <v>#REF!</v>
      </c>
      <c r="H16" s="22" t="e">
        <f t="shared" si="1"/>
        <v>#REF!</v>
      </c>
      <c r="I16" s="24" t="e">
        <f>ROUND((F16/#REF!-1)*100,1)</f>
        <v>#REF!</v>
      </c>
      <c r="L16" s="25"/>
    </row>
    <row r="17" spans="1:16" ht="21">
      <c r="A17" s="45">
        <v>19</v>
      </c>
      <c r="B17" s="63" t="s">
        <v>14</v>
      </c>
      <c r="C17" s="18">
        <v>42.161000000000001</v>
      </c>
      <c r="D17" s="19">
        <v>164.2</v>
      </c>
      <c r="E17" s="19">
        <v>165.8</v>
      </c>
      <c r="F17" s="61">
        <f t="shared" si="0"/>
        <v>1</v>
      </c>
      <c r="G17" s="22" t="e">
        <f>ROUND(((#REF!-#REF!)*C17/#REF!),3)</f>
        <v>#REF!</v>
      </c>
      <c r="H17" s="22" t="e">
        <f t="shared" si="1"/>
        <v>#REF!</v>
      </c>
      <c r="I17" s="24" t="e">
        <f>ROUND((F17/#REF!-1)*100,1)</f>
        <v>#REF!</v>
      </c>
      <c r="L17" s="25"/>
    </row>
    <row r="18" spans="1:16" ht="21">
      <c r="A18" s="45">
        <v>20</v>
      </c>
      <c r="B18" s="63" t="s">
        <v>15</v>
      </c>
      <c r="C18" s="26">
        <v>6.05</v>
      </c>
      <c r="D18" s="19">
        <v>138.5</v>
      </c>
      <c r="E18" s="19">
        <v>139.6</v>
      </c>
      <c r="F18" s="61">
        <f t="shared" si="0"/>
        <v>0.8</v>
      </c>
      <c r="G18" s="22" t="e">
        <f>ROUND(((#REF!-#REF!)*C18/#REF!),3)</f>
        <v>#REF!</v>
      </c>
      <c r="H18" s="22" t="e">
        <f t="shared" si="1"/>
        <v>#REF!</v>
      </c>
      <c r="I18" s="24" t="e">
        <f>ROUND((F18/#REF!-1)*100,1)</f>
        <v>#REF!</v>
      </c>
      <c r="L18" s="25"/>
    </row>
    <row r="19" spans="1:16" ht="21">
      <c r="A19" s="45">
        <v>22</v>
      </c>
      <c r="B19" s="63" t="s">
        <v>16</v>
      </c>
      <c r="C19" s="18">
        <v>0.64200000000000002</v>
      </c>
      <c r="D19" s="19">
        <v>145.30000000000001</v>
      </c>
      <c r="E19" s="82">
        <v>146</v>
      </c>
      <c r="F19" s="61">
        <f t="shared" si="0"/>
        <v>0.5</v>
      </c>
      <c r="G19" s="22" t="e">
        <f>ROUND(((#REF!-#REF!)*C19/#REF!),3)</f>
        <v>#REF!</v>
      </c>
      <c r="H19" s="22" t="e">
        <f t="shared" si="1"/>
        <v>#REF!</v>
      </c>
      <c r="I19" s="24" t="e">
        <f>ROUND((F19/#REF!-1)*100,1)</f>
        <v>#REF!</v>
      </c>
      <c r="L19" s="25"/>
    </row>
    <row r="20" spans="1:16" ht="21">
      <c r="A20" s="45">
        <v>23</v>
      </c>
      <c r="B20" s="63" t="s">
        <v>17</v>
      </c>
      <c r="C20" s="18">
        <v>23.56</v>
      </c>
      <c r="D20" s="19">
        <v>162.9</v>
      </c>
      <c r="E20" s="82">
        <v>164</v>
      </c>
      <c r="F20" s="61">
        <f t="shared" si="0"/>
        <v>0.7</v>
      </c>
      <c r="G20" s="22" t="e">
        <f>ROUND(((#REF!-#REF!)*C20/#REF!),3)</f>
        <v>#REF!</v>
      </c>
      <c r="H20" s="22" t="e">
        <f t="shared" si="1"/>
        <v>#REF!</v>
      </c>
      <c r="I20" s="24" t="e">
        <f>ROUND((F20/#REF!-1)*100,1)</f>
        <v>#REF!</v>
      </c>
      <c r="L20" s="25"/>
    </row>
    <row r="21" spans="1:16" ht="21">
      <c r="A21" s="45">
        <v>25</v>
      </c>
      <c r="B21" s="63" t="s">
        <v>18</v>
      </c>
      <c r="C21" s="18">
        <v>2.0920000000000001</v>
      </c>
      <c r="D21" s="19">
        <v>130.5</v>
      </c>
      <c r="E21" s="19">
        <v>131.30000000000001</v>
      </c>
      <c r="F21" s="61">
        <f t="shared" si="0"/>
        <v>0.6</v>
      </c>
      <c r="G21" s="22" t="e">
        <f>ROUND(((#REF!-#REF!)*C21/#REF!),3)</f>
        <v>#REF!</v>
      </c>
      <c r="H21" s="22" t="e">
        <f t="shared" si="1"/>
        <v>#REF!</v>
      </c>
      <c r="I21" s="24"/>
      <c r="L21" s="25"/>
      <c r="N21" s="44"/>
      <c r="O21" s="44"/>
      <c r="P21" s="44"/>
    </row>
    <row r="22" spans="1:16" ht="21">
      <c r="A22" s="45">
        <v>26</v>
      </c>
      <c r="B22" s="63" t="s">
        <v>19</v>
      </c>
      <c r="C22" s="26">
        <v>7.0000000000000007E-2</v>
      </c>
      <c r="D22" s="19">
        <v>53.3</v>
      </c>
      <c r="E22" s="19">
        <v>53.4</v>
      </c>
      <c r="F22" s="61">
        <f t="shared" si="0"/>
        <v>0.2</v>
      </c>
      <c r="G22" s="22" t="e">
        <f>ROUND(((#REF!-#REF!)*C22/#REF!),3)</f>
        <v>#REF!</v>
      </c>
      <c r="H22" s="22" t="e">
        <f t="shared" si="1"/>
        <v>#REF!</v>
      </c>
      <c r="I22" s="24"/>
      <c r="L22" s="25"/>
    </row>
    <row r="23" spans="1:16" ht="21">
      <c r="A23" s="45">
        <v>28</v>
      </c>
      <c r="B23" s="39" t="s">
        <v>20</v>
      </c>
      <c r="C23" s="18">
        <v>4.9829999999999997</v>
      </c>
      <c r="D23" s="19">
        <v>85.5</v>
      </c>
      <c r="E23" s="19">
        <v>85.8</v>
      </c>
      <c r="F23" s="61">
        <f t="shared" si="0"/>
        <v>0.4</v>
      </c>
      <c r="G23" s="22" t="e">
        <f>ROUND(((#REF!-#REF!)*C23/#REF!),3)</f>
        <v>#REF!</v>
      </c>
      <c r="H23" s="22" t="e">
        <f t="shared" si="1"/>
        <v>#REF!</v>
      </c>
      <c r="I23" s="24"/>
      <c r="L23" s="25"/>
    </row>
    <row r="24" spans="1:16" ht="40.5">
      <c r="A24" s="45">
        <v>27</v>
      </c>
      <c r="B24" s="40" t="s">
        <v>21</v>
      </c>
      <c r="C24" s="18">
        <v>1.514</v>
      </c>
      <c r="D24" s="82">
        <v>111</v>
      </c>
      <c r="E24" s="19">
        <v>111.6</v>
      </c>
      <c r="F24" s="61">
        <f t="shared" si="0"/>
        <v>0.5</v>
      </c>
      <c r="G24" s="22" t="e">
        <f>ROUND(((#REF!-#REF!)*C24/#REF!),3)</f>
        <v>#REF!</v>
      </c>
      <c r="H24" s="22" t="e">
        <f t="shared" si="1"/>
        <v>#REF!</v>
      </c>
      <c r="I24" s="24"/>
      <c r="L24" s="25"/>
    </row>
    <row r="25" spans="1:16" ht="21">
      <c r="A25" s="45">
        <v>29</v>
      </c>
      <c r="B25" s="39" t="s">
        <v>22</v>
      </c>
      <c r="C25" s="18">
        <v>3.512</v>
      </c>
      <c r="D25" s="19">
        <v>131.69999999999999</v>
      </c>
      <c r="E25" s="19">
        <v>132.19999999999999</v>
      </c>
      <c r="F25" s="61">
        <f t="shared" si="0"/>
        <v>0.4</v>
      </c>
      <c r="G25" s="22" t="e">
        <f>ROUND(((#REF!-#REF!)*C25/#REF!),3)</f>
        <v>#REF!</v>
      </c>
      <c r="H25" s="22" t="e">
        <f t="shared" si="1"/>
        <v>#REF!</v>
      </c>
      <c r="I25" s="24"/>
      <c r="L25" s="25"/>
    </row>
    <row r="26" spans="1:16" ht="21">
      <c r="A26" s="45">
        <v>30</v>
      </c>
      <c r="B26" s="39" t="s">
        <v>23</v>
      </c>
      <c r="C26" s="18">
        <v>5.1999999999999998E-2</v>
      </c>
      <c r="D26" s="19">
        <v>302.10000000000002</v>
      </c>
      <c r="E26" s="19">
        <v>302.39999999999998</v>
      </c>
      <c r="F26" s="61">
        <f t="shared" si="0"/>
        <v>0.1</v>
      </c>
      <c r="G26" s="22" t="e">
        <f>ROUND(((#REF!-#REF!)*C26/#REF!),3)</f>
        <v>#REF!</v>
      </c>
      <c r="H26" s="22" t="e">
        <f t="shared" si="1"/>
        <v>#REF!</v>
      </c>
      <c r="I26" s="24"/>
      <c r="L26" s="25"/>
    </row>
    <row r="27" spans="1:16" ht="21">
      <c r="A27" s="45">
        <v>31</v>
      </c>
      <c r="B27" s="63" t="s">
        <v>29</v>
      </c>
      <c r="C27" s="18">
        <v>6.0999999999999999E-2</v>
      </c>
      <c r="D27" s="82">
        <v>126</v>
      </c>
      <c r="E27" s="19">
        <v>126.5</v>
      </c>
      <c r="F27" s="61">
        <f t="shared" si="0"/>
        <v>0.4</v>
      </c>
      <c r="G27" s="22" t="e">
        <f>ROUND(((#REF!-#REF!)*C27/#REF!),3)</f>
        <v>#REF!</v>
      </c>
      <c r="H27" s="22" t="e">
        <f t="shared" si="1"/>
        <v>#REF!</v>
      </c>
      <c r="I27" s="24" t="e">
        <f>ROUND((F21/#REF!-1)*100,1)</f>
        <v>#REF!</v>
      </c>
      <c r="L27" s="25"/>
    </row>
    <row r="28" spans="1:16" ht="21">
      <c r="A28" s="45" t="s">
        <v>25</v>
      </c>
      <c r="B28" s="62" t="s">
        <v>26</v>
      </c>
      <c r="C28" s="30">
        <v>100</v>
      </c>
      <c r="D28" s="19">
        <v>162.6</v>
      </c>
      <c r="E28" s="82">
        <v>164</v>
      </c>
      <c r="F28" s="61">
        <f t="shared" si="0"/>
        <v>0.9</v>
      </c>
      <c r="G28" s="22" t="e">
        <f>SUM(G10:G27)</f>
        <v>#REF!</v>
      </c>
      <c r="H28" s="31" t="e">
        <f>SUM(H10:H27)</f>
        <v>#REF!</v>
      </c>
      <c r="I28" s="24" t="e">
        <f>ROUND((F28/#REF!-1)*100,1)</f>
        <v>#REF!</v>
      </c>
      <c r="L28" s="25"/>
    </row>
    <row r="29" spans="1:16" ht="11.25" customHeight="1"/>
    <row r="30" spans="1:16" ht="15" hidden="1">
      <c r="C30" s="42"/>
      <c r="D30" s="42"/>
    </row>
    <row r="31" spans="1:16" ht="15" hidden="1">
      <c r="C31" s="43"/>
      <c r="D31" s="43"/>
    </row>
  </sheetData>
  <mergeCells count="9">
    <mergeCell ref="A2:H2"/>
    <mergeCell ref="C4:C9"/>
    <mergeCell ref="B4:B9"/>
    <mergeCell ref="F4:F9"/>
    <mergeCell ref="G4:G9"/>
    <mergeCell ref="E4:E6"/>
    <mergeCell ref="D4:D6"/>
    <mergeCell ref="H4:H9"/>
    <mergeCell ref="A4:A9"/>
  </mergeCells>
  <pageMargins left="0.7" right="0.7" top="0.75" bottom="0.75" header="0.3" footer="0.3"/>
  <pageSetup paperSize="9" orientation="portrait" verticalDpi="150" r:id="rId1"/>
  <drawing r:id="rId2"/>
</worksheet>
</file>

<file path=xl/worksheets/sheet6.xml><?xml version="1.0" encoding="utf-8"?>
<worksheet xmlns="http://schemas.openxmlformats.org/spreadsheetml/2006/main" xmlns:r="http://schemas.openxmlformats.org/officeDocument/2006/relationships">
  <dimension ref="A1:N33"/>
  <sheetViews>
    <sheetView rightToLeft="1" tabSelected="1" view="pageBreakPreview" topLeftCell="A13" zoomScaleSheetLayoutView="100" workbookViewId="0">
      <selection activeCell="D10" sqref="D10"/>
    </sheetView>
  </sheetViews>
  <sheetFormatPr defaultRowHeight="12.75"/>
  <cols>
    <col min="1" max="1" width="5.140625" customWidth="1"/>
    <col min="2" max="2" width="35.28515625" customWidth="1"/>
    <col min="3" max="3" width="8.85546875" customWidth="1"/>
    <col min="4" max="5" width="10.7109375" customWidth="1"/>
    <col min="6" max="6" width="8" customWidth="1"/>
    <col min="7" max="7" width="10.85546875" customWidth="1"/>
    <col min="8" max="8" width="13.85546875" customWidth="1"/>
    <col min="9" max="9" width="2.7109375" hidden="1" customWidth="1"/>
    <col min="14" max="14" width="9.140625" style="79"/>
  </cols>
  <sheetData>
    <row r="1" spans="1:14" ht="18.75">
      <c r="A1" s="78"/>
    </row>
    <row r="2" spans="1:14" ht="24.75">
      <c r="A2" s="98" t="s">
        <v>42</v>
      </c>
      <c r="B2" s="98"/>
      <c r="C2" s="98"/>
      <c r="D2" s="98"/>
      <c r="E2" s="98"/>
      <c r="F2" s="98"/>
      <c r="G2" s="98"/>
      <c r="H2" s="98"/>
      <c r="I2" s="77"/>
    </row>
    <row r="3" spans="1:14" ht="18.75">
      <c r="A3" s="76"/>
      <c r="B3" s="75"/>
      <c r="C3" s="74"/>
      <c r="D3" s="73"/>
      <c r="E3" s="73"/>
      <c r="F3" s="73"/>
      <c r="G3" s="6" t="s">
        <v>0</v>
      </c>
      <c r="I3" s="73"/>
      <c r="N3" s="80"/>
    </row>
    <row r="4" spans="1:14">
      <c r="A4" s="107" t="s">
        <v>1</v>
      </c>
      <c r="B4" s="108" t="s">
        <v>2</v>
      </c>
      <c r="C4" s="108" t="s">
        <v>3</v>
      </c>
      <c r="D4" s="86" t="s">
        <v>35</v>
      </c>
      <c r="E4" s="86" t="s">
        <v>37</v>
      </c>
      <c r="F4" s="110" t="s">
        <v>4</v>
      </c>
      <c r="G4" s="103" t="s">
        <v>5</v>
      </c>
      <c r="H4" s="103" t="s">
        <v>6</v>
      </c>
      <c r="I4" s="72"/>
      <c r="N4" s="80"/>
    </row>
    <row r="5" spans="1:14">
      <c r="A5" s="107"/>
      <c r="B5" s="108"/>
      <c r="C5" s="108"/>
      <c r="D5" s="87"/>
      <c r="E5" s="87"/>
      <c r="F5" s="110"/>
      <c r="G5" s="103"/>
      <c r="H5" s="103"/>
      <c r="I5" s="72"/>
      <c r="N5" s="80"/>
    </row>
    <row r="6" spans="1:14">
      <c r="A6" s="107"/>
      <c r="B6" s="108"/>
      <c r="C6" s="108"/>
      <c r="D6" s="95"/>
      <c r="E6" s="95"/>
      <c r="F6" s="110"/>
      <c r="G6" s="103"/>
      <c r="H6" s="103"/>
      <c r="I6" s="72"/>
      <c r="N6" s="80"/>
    </row>
    <row r="7" spans="1:14" ht="12.75" hidden="1" customHeight="1">
      <c r="A7" s="107"/>
      <c r="B7" s="108"/>
      <c r="C7" s="108"/>
      <c r="D7" s="86" t="s">
        <v>34</v>
      </c>
      <c r="E7" s="86" t="s">
        <v>35</v>
      </c>
      <c r="F7" s="110"/>
      <c r="G7" s="103"/>
      <c r="H7" s="103"/>
      <c r="I7" s="72"/>
      <c r="N7" s="80"/>
    </row>
    <row r="8" spans="1:14" ht="18.75" hidden="1" customHeight="1">
      <c r="A8" s="107"/>
      <c r="B8" s="108"/>
      <c r="C8" s="108"/>
      <c r="D8" s="87"/>
      <c r="E8" s="87"/>
      <c r="F8" s="110"/>
      <c r="G8" s="103"/>
      <c r="H8" s="103"/>
      <c r="I8" s="71"/>
      <c r="N8" s="80"/>
    </row>
    <row r="9" spans="1:14" ht="18.75" hidden="1" customHeight="1">
      <c r="A9" s="107"/>
      <c r="B9" s="109"/>
      <c r="C9" s="109"/>
      <c r="D9" s="95"/>
      <c r="E9" s="95"/>
      <c r="F9" s="111"/>
      <c r="G9" s="104"/>
      <c r="H9" s="104"/>
      <c r="I9" s="70"/>
      <c r="N9" s="80"/>
    </row>
    <row r="10" spans="1:14" ht="18.75">
      <c r="A10" s="67">
        <v>10</v>
      </c>
      <c r="B10" s="68" t="s">
        <v>28</v>
      </c>
      <c r="C10" s="18">
        <v>7.5650000000000004</v>
      </c>
      <c r="D10" s="21">
        <v>139</v>
      </c>
      <c r="E10" s="21">
        <v>140</v>
      </c>
      <c r="F10" s="36">
        <f t="shared" ref="F10:F28" si="0">ROUND((E10/D10-1)*100,1)</f>
        <v>0.7</v>
      </c>
      <c r="G10" s="37">
        <f t="shared" ref="G10:G27" si="1">ROUND(((E10-D10)*C10/$D$28),3)</f>
        <v>4.7E-2</v>
      </c>
      <c r="H10" s="21">
        <f t="shared" ref="H10:H27" si="2">ROUND(G10/$G$28*100,3)</f>
        <v>6.0330000000000004</v>
      </c>
      <c r="I10" s="69"/>
      <c r="N10" s="80"/>
    </row>
    <row r="11" spans="1:14" ht="18.75">
      <c r="A11" s="67">
        <v>11</v>
      </c>
      <c r="B11" s="68" t="s">
        <v>8</v>
      </c>
      <c r="C11" s="18">
        <v>6.3929999999999998</v>
      </c>
      <c r="D11" s="20">
        <v>292.5</v>
      </c>
      <c r="E11" s="20">
        <v>294.3</v>
      </c>
      <c r="F11" s="36">
        <f t="shared" si="0"/>
        <v>0.6</v>
      </c>
      <c r="G11" s="37">
        <f t="shared" si="1"/>
        <v>7.0999999999999994E-2</v>
      </c>
      <c r="H11" s="21">
        <f t="shared" si="2"/>
        <v>9.1140000000000008</v>
      </c>
      <c r="I11" s="69"/>
      <c r="N11" s="80"/>
    </row>
    <row r="12" spans="1:14" ht="18.75">
      <c r="A12" s="67">
        <v>13</v>
      </c>
      <c r="B12" s="68" t="s">
        <v>9</v>
      </c>
      <c r="C12" s="18">
        <v>0.624</v>
      </c>
      <c r="D12" s="20">
        <v>263.2</v>
      </c>
      <c r="E12" s="20">
        <v>264.2</v>
      </c>
      <c r="F12" s="36">
        <f t="shared" si="0"/>
        <v>0.4</v>
      </c>
      <c r="G12" s="37">
        <f t="shared" si="1"/>
        <v>4.0000000000000001E-3</v>
      </c>
      <c r="H12" s="21">
        <f t="shared" si="2"/>
        <v>0.51300000000000001</v>
      </c>
      <c r="I12" s="65">
        <f t="shared" ref="I12:I20" si="3">ROUND((F12/D12-1)*100,1)</f>
        <v>-99.8</v>
      </c>
      <c r="M12" s="64"/>
      <c r="N12" s="80"/>
    </row>
    <row r="13" spans="1:14" ht="18.75">
      <c r="A13" s="67">
        <v>14</v>
      </c>
      <c r="B13" s="68" t="s">
        <v>10</v>
      </c>
      <c r="C13" s="18">
        <v>0.20899999999999999</v>
      </c>
      <c r="D13" s="20">
        <v>244.8</v>
      </c>
      <c r="E13" s="20">
        <v>245.9</v>
      </c>
      <c r="F13" s="36">
        <f t="shared" si="0"/>
        <v>0.4</v>
      </c>
      <c r="G13" s="37">
        <f t="shared" si="1"/>
        <v>1E-3</v>
      </c>
      <c r="H13" s="21">
        <f t="shared" si="2"/>
        <v>0.128</v>
      </c>
      <c r="I13" s="65">
        <f t="shared" si="3"/>
        <v>-99.8</v>
      </c>
      <c r="M13" s="64"/>
      <c r="N13" s="80"/>
    </row>
    <row r="14" spans="1:14" ht="37.5">
      <c r="A14" s="67">
        <v>15</v>
      </c>
      <c r="B14" s="68" t="s">
        <v>11</v>
      </c>
      <c r="C14" s="18">
        <v>0.111</v>
      </c>
      <c r="D14" s="20">
        <v>204.6</v>
      </c>
      <c r="E14" s="20">
        <v>205.2</v>
      </c>
      <c r="F14" s="36">
        <f t="shared" si="0"/>
        <v>0.3</v>
      </c>
      <c r="G14" s="37">
        <f t="shared" si="1"/>
        <v>0</v>
      </c>
      <c r="H14" s="21">
        <f t="shared" si="2"/>
        <v>0</v>
      </c>
      <c r="I14" s="65">
        <f t="shared" si="3"/>
        <v>-99.9</v>
      </c>
      <c r="M14" s="64"/>
      <c r="N14" s="80"/>
    </row>
    <row r="15" spans="1:14" ht="18.75">
      <c r="A15" s="67">
        <v>17</v>
      </c>
      <c r="B15" s="68" t="s">
        <v>12</v>
      </c>
      <c r="C15" s="18">
        <v>7.9000000000000001E-2</v>
      </c>
      <c r="D15" s="20">
        <v>125.1</v>
      </c>
      <c r="E15" s="20">
        <v>125.6</v>
      </c>
      <c r="F15" s="36">
        <f t="shared" si="0"/>
        <v>0.4</v>
      </c>
      <c r="G15" s="37">
        <f t="shared" si="1"/>
        <v>0</v>
      </c>
      <c r="H15" s="21">
        <f t="shared" si="2"/>
        <v>0</v>
      </c>
      <c r="I15" s="65">
        <f t="shared" si="3"/>
        <v>-99.7</v>
      </c>
      <c r="M15" s="64"/>
      <c r="N15" s="80"/>
    </row>
    <row r="16" spans="1:14" ht="18.75">
      <c r="A16" s="67">
        <v>18</v>
      </c>
      <c r="B16" s="68" t="s">
        <v>33</v>
      </c>
      <c r="C16" s="18">
        <v>0.32200000000000001</v>
      </c>
      <c r="D16" s="20">
        <v>156.4</v>
      </c>
      <c r="E16" s="20">
        <v>157.4</v>
      </c>
      <c r="F16" s="36">
        <f t="shared" si="0"/>
        <v>0.6</v>
      </c>
      <c r="G16" s="37">
        <f t="shared" si="1"/>
        <v>2E-3</v>
      </c>
      <c r="H16" s="21">
        <f t="shared" si="2"/>
        <v>0.25700000000000001</v>
      </c>
      <c r="I16" s="65">
        <f t="shared" si="3"/>
        <v>-99.6</v>
      </c>
      <c r="M16" s="64"/>
      <c r="N16" s="80"/>
    </row>
    <row r="17" spans="1:14" ht="18.75">
      <c r="A17" s="67">
        <v>19</v>
      </c>
      <c r="B17" s="68" t="s">
        <v>32</v>
      </c>
      <c r="C17" s="18">
        <v>42.161000000000001</v>
      </c>
      <c r="D17" s="20">
        <v>164.2</v>
      </c>
      <c r="E17" s="20">
        <v>165.8</v>
      </c>
      <c r="F17" s="36">
        <f t="shared" si="0"/>
        <v>1</v>
      </c>
      <c r="G17" s="37">
        <f t="shared" si="1"/>
        <v>0.41499999999999998</v>
      </c>
      <c r="H17" s="21">
        <f t="shared" si="2"/>
        <v>53.273000000000003</v>
      </c>
      <c r="I17" s="65">
        <f t="shared" si="3"/>
        <v>-99.4</v>
      </c>
      <c r="M17" s="64"/>
      <c r="N17" s="80"/>
    </row>
    <row r="18" spans="1:14" ht="18.75">
      <c r="A18" s="67">
        <v>20</v>
      </c>
      <c r="B18" s="68" t="s">
        <v>31</v>
      </c>
      <c r="C18" s="26">
        <v>6.05</v>
      </c>
      <c r="D18" s="20">
        <v>138.5</v>
      </c>
      <c r="E18" s="20">
        <v>139.6</v>
      </c>
      <c r="F18" s="36">
        <f t="shared" si="0"/>
        <v>0.8</v>
      </c>
      <c r="G18" s="37">
        <f t="shared" si="1"/>
        <v>4.1000000000000002E-2</v>
      </c>
      <c r="H18" s="21">
        <f t="shared" si="2"/>
        <v>5.2629999999999999</v>
      </c>
      <c r="I18" s="65">
        <f t="shared" si="3"/>
        <v>-99.4</v>
      </c>
      <c r="M18" s="64"/>
      <c r="N18" s="80"/>
    </row>
    <row r="19" spans="1:14" ht="18.75">
      <c r="A19" s="67">
        <v>22</v>
      </c>
      <c r="B19" s="68" t="s">
        <v>16</v>
      </c>
      <c r="C19" s="18">
        <v>0.64200000000000002</v>
      </c>
      <c r="D19" s="20">
        <v>145.30000000000001</v>
      </c>
      <c r="E19" s="21">
        <v>146</v>
      </c>
      <c r="F19" s="36">
        <f t="shared" si="0"/>
        <v>0.5</v>
      </c>
      <c r="G19" s="37">
        <f t="shared" si="1"/>
        <v>3.0000000000000001E-3</v>
      </c>
      <c r="H19" s="21">
        <f t="shared" si="2"/>
        <v>0.38500000000000001</v>
      </c>
      <c r="I19" s="65">
        <f t="shared" si="3"/>
        <v>-99.7</v>
      </c>
      <c r="M19" s="64"/>
      <c r="N19" s="80"/>
    </row>
    <row r="20" spans="1:14" ht="18.75">
      <c r="A20" s="67">
        <v>23</v>
      </c>
      <c r="B20" s="68" t="s">
        <v>17</v>
      </c>
      <c r="C20" s="18">
        <v>23.56</v>
      </c>
      <c r="D20" s="20">
        <v>162.9</v>
      </c>
      <c r="E20" s="21">
        <v>164</v>
      </c>
      <c r="F20" s="36">
        <f t="shared" si="0"/>
        <v>0.7</v>
      </c>
      <c r="G20" s="37">
        <f t="shared" si="1"/>
        <v>0.159</v>
      </c>
      <c r="H20" s="21">
        <f t="shared" si="2"/>
        <v>20.411000000000001</v>
      </c>
      <c r="I20" s="65">
        <f t="shared" si="3"/>
        <v>-99.6</v>
      </c>
      <c r="M20" s="64"/>
      <c r="N20" s="80"/>
    </row>
    <row r="21" spans="1:14" ht="18.75">
      <c r="A21" s="67">
        <v>25</v>
      </c>
      <c r="B21" s="68" t="s">
        <v>18</v>
      </c>
      <c r="C21" s="18">
        <v>2.0920000000000001</v>
      </c>
      <c r="D21" s="20">
        <v>130.5</v>
      </c>
      <c r="E21" s="20">
        <v>131.30000000000001</v>
      </c>
      <c r="F21" s="36">
        <f t="shared" si="0"/>
        <v>0.6</v>
      </c>
      <c r="G21" s="37">
        <f t="shared" si="1"/>
        <v>0.01</v>
      </c>
      <c r="H21" s="21">
        <f t="shared" si="2"/>
        <v>1.284</v>
      </c>
      <c r="I21" s="65"/>
      <c r="M21" s="64"/>
      <c r="N21" s="80"/>
    </row>
    <row r="22" spans="1:14" ht="18.75">
      <c r="A22" s="67">
        <v>26</v>
      </c>
      <c r="B22" s="68" t="s">
        <v>19</v>
      </c>
      <c r="C22" s="26">
        <v>7.0000000000000007E-2</v>
      </c>
      <c r="D22" s="20">
        <v>53.3</v>
      </c>
      <c r="E22" s="20">
        <v>53.4</v>
      </c>
      <c r="F22" s="36">
        <f t="shared" si="0"/>
        <v>0.2</v>
      </c>
      <c r="G22" s="37">
        <f t="shared" si="1"/>
        <v>0</v>
      </c>
      <c r="H22" s="21">
        <f t="shared" si="2"/>
        <v>0</v>
      </c>
      <c r="I22" s="65"/>
      <c r="M22" s="64"/>
      <c r="N22" s="80"/>
    </row>
    <row r="23" spans="1:14" ht="20.25">
      <c r="A23" s="67">
        <v>28</v>
      </c>
      <c r="B23" s="39" t="s">
        <v>20</v>
      </c>
      <c r="C23" s="18">
        <v>4.9829999999999997</v>
      </c>
      <c r="D23" s="20">
        <v>85.5</v>
      </c>
      <c r="E23" s="20">
        <v>85.8</v>
      </c>
      <c r="F23" s="36">
        <f t="shared" si="0"/>
        <v>0.4</v>
      </c>
      <c r="G23" s="37">
        <f t="shared" si="1"/>
        <v>8.9999999999999993E-3</v>
      </c>
      <c r="H23" s="21">
        <f t="shared" si="2"/>
        <v>1.155</v>
      </c>
      <c r="I23" s="65"/>
      <c r="M23" s="64"/>
      <c r="N23" s="80"/>
    </row>
    <row r="24" spans="1:14" ht="40.5">
      <c r="A24" s="67">
        <v>27</v>
      </c>
      <c r="B24" s="40" t="s">
        <v>21</v>
      </c>
      <c r="C24" s="18">
        <v>1.514</v>
      </c>
      <c r="D24" s="21">
        <v>111</v>
      </c>
      <c r="E24" s="20">
        <v>111.6</v>
      </c>
      <c r="F24" s="36">
        <f t="shared" si="0"/>
        <v>0.5</v>
      </c>
      <c r="G24" s="37">
        <f t="shared" si="1"/>
        <v>6.0000000000000001E-3</v>
      </c>
      <c r="H24" s="21">
        <f t="shared" si="2"/>
        <v>0.77</v>
      </c>
      <c r="I24" s="65"/>
      <c r="M24" s="64"/>
      <c r="N24" s="80"/>
    </row>
    <row r="25" spans="1:14" ht="20.25">
      <c r="A25" s="67">
        <v>29</v>
      </c>
      <c r="B25" s="39" t="s">
        <v>22</v>
      </c>
      <c r="C25" s="18">
        <v>3.512</v>
      </c>
      <c r="D25" s="20">
        <v>131.69999999999999</v>
      </c>
      <c r="E25" s="20">
        <v>132.19999999999999</v>
      </c>
      <c r="F25" s="36">
        <f t="shared" si="0"/>
        <v>0.4</v>
      </c>
      <c r="G25" s="37">
        <f t="shared" si="1"/>
        <v>1.0999999999999999E-2</v>
      </c>
      <c r="H25" s="21">
        <f t="shared" si="2"/>
        <v>1.4119999999999999</v>
      </c>
      <c r="I25" s="65"/>
      <c r="M25" s="64"/>
      <c r="N25" s="80"/>
    </row>
    <row r="26" spans="1:14" ht="20.25">
      <c r="A26" s="67">
        <v>30</v>
      </c>
      <c r="B26" s="39" t="s">
        <v>23</v>
      </c>
      <c r="C26" s="18">
        <v>5.1999999999999998E-2</v>
      </c>
      <c r="D26" s="20">
        <v>302.10000000000002</v>
      </c>
      <c r="E26" s="20">
        <v>302.39999999999998</v>
      </c>
      <c r="F26" s="36">
        <f t="shared" si="0"/>
        <v>0.1</v>
      </c>
      <c r="G26" s="37">
        <f t="shared" si="1"/>
        <v>0</v>
      </c>
      <c r="H26" s="21">
        <f t="shared" si="2"/>
        <v>0</v>
      </c>
      <c r="I26" s="65"/>
      <c r="M26" s="64"/>
      <c r="N26" s="80"/>
    </row>
    <row r="27" spans="1:14" ht="19.5" thickBot="1">
      <c r="A27" s="53">
        <v>31</v>
      </c>
      <c r="B27" s="68" t="s">
        <v>24</v>
      </c>
      <c r="C27" s="18">
        <v>6.0999999999999999E-2</v>
      </c>
      <c r="D27" s="21">
        <v>126</v>
      </c>
      <c r="E27" s="20">
        <v>126.5</v>
      </c>
      <c r="F27" s="36">
        <f t="shared" si="0"/>
        <v>0.4</v>
      </c>
      <c r="G27" s="37">
        <f t="shared" si="1"/>
        <v>0</v>
      </c>
      <c r="H27" s="21">
        <f t="shared" si="2"/>
        <v>0</v>
      </c>
      <c r="I27" s="65">
        <f>ROUND((F21/D21-1)*100,1)</f>
        <v>-99.5</v>
      </c>
      <c r="M27" s="64"/>
      <c r="N27" s="80"/>
    </row>
    <row r="28" spans="1:14" ht="18.75">
      <c r="A28" s="67" t="s">
        <v>25</v>
      </c>
      <c r="B28" s="66" t="s">
        <v>26</v>
      </c>
      <c r="C28" s="18">
        <v>100</v>
      </c>
      <c r="D28" s="49">
        <v>162.6</v>
      </c>
      <c r="E28" s="83">
        <v>164</v>
      </c>
      <c r="F28" s="36">
        <f t="shared" si="0"/>
        <v>0.9</v>
      </c>
      <c r="G28" s="37">
        <f>SUM(G10:G27)</f>
        <v>0.77900000000000014</v>
      </c>
      <c r="H28" s="41">
        <f>SUM(H10:H27)</f>
        <v>99.998000000000033</v>
      </c>
      <c r="I28" s="65">
        <f>ROUND((F28/D28-1)*100,1)</f>
        <v>-99.4</v>
      </c>
      <c r="M28" s="64"/>
      <c r="N28" s="80"/>
    </row>
    <row r="29" spans="1:14">
      <c r="M29" s="64"/>
      <c r="N29" s="80"/>
    </row>
    <row r="30" spans="1:14" ht="15" hidden="1">
      <c r="C30" s="42"/>
      <c r="M30" s="38"/>
      <c r="N30" s="81"/>
    </row>
    <row r="31" spans="1:14" ht="15" hidden="1">
      <c r="C31" s="43"/>
      <c r="M31" s="38"/>
      <c r="N31" s="81"/>
    </row>
    <row r="32" spans="1:14">
      <c r="M32" s="64"/>
      <c r="N32" s="80"/>
    </row>
    <row r="33" spans="4:5">
      <c r="D33" s="44"/>
      <c r="E33" s="44"/>
    </row>
  </sheetData>
  <mergeCells count="11">
    <mergeCell ref="H4:H9"/>
    <mergeCell ref="A4:A9"/>
    <mergeCell ref="A2:H2"/>
    <mergeCell ref="C4:C9"/>
    <mergeCell ref="B4:B9"/>
    <mergeCell ref="F4:F9"/>
    <mergeCell ref="G4:G9"/>
    <mergeCell ref="D4:D6"/>
    <mergeCell ref="E4:E6"/>
    <mergeCell ref="D7:D9"/>
    <mergeCell ref="E7:E9"/>
  </mergeCells>
  <pageMargins left="0.7" right="0.7" top="0.75" bottom="0.75" header="0.3" footer="0.3"/>
  <pageSetup paperSize="9" scale="82" orientation="portrait" verticalDpi="15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6</vt:i4>
      </vt:variant>
      <vt:variant>
        <vt:lpstr>نطاقات تمت تسميتها</vt:lpstr>
      </vt:variant>
      <vt:variant>
        <vt:i4>4</vt:i4>
      </vt:variant>
    </vt:vector>
  </HeadingPairs>
  <TitlesOfParts>
    <vt:vector size="10" baseType="lpstr">
      <vt:lpstr>الارقام القياسية للمخرجات</vt:lpstr>
      <vt:lpstr>نسب المساهمة السنوية للمخرجات</vt:lpstr>
      <vt:lpstr>الارقام القياسية للمدخلات</vt:lpstr>
      <vt:lpstr>نسبة المساهمة السنوي للمدخلات</vt:lpstr>
      <vt:lpstr>الارقام القياسية للكمية الانتاج</vt:lpstr>
      <vt:lpstr>نسبة المساهمة السنوي للكميات</vt:lpstr>
      <vt:lpstr>'الارقام القياسية للمخرجات'!OLE_LINK1</vt:lpstr>
      <vt:lpstr>'الارقام القياسية للكمية الانتاج'!Print_Area</vt:lpstr>
      <vt:lpstr>'الارقام القياسية للمخرجات'!Print_Area</vt:lpstr>
      <vt:lpstr>'نسبة المساهمة السنوي للمدخلات'!Print_Area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Sundus Sabur</dc:creator>
  <cp:lastModifiedBy>Sundus Sabur</cp:lastModifiedBy>
  <dcterms:created xsi:type="dcterms:W3CDTF">2018-08-09T07:32:45Z</dcterms:created>
  <dcterms:modified xsi:type="dcterms:W3CDTF">2020-05-07T07:13:54Z</dcterms:modified>
</cp:coreProperties>
</file>